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filterPrivacy="1" defaultThemeVersion="124226"/>
  <bookViews>
    <workbookView xWindow="150" yWindow="0" windowWidth="28635" windowHeight="15150"/>
  </bookViews>
  <sheets>
    <sheet name="troskovnik" sheetId="1" r:id="rId1"/>
    <sheet name="opci uvjeti" sheetId="2" r:id="rId2"/>
  </sheets>
  <definedNames>
    <definedName name="_xlnm.Print_Area" localSheetId="0">troskovnik!$A$1:$F$123</definedName>
  </definedNames>
  <calcPr calcId="125725" concurrentCalc="0"/>
</workbook>
</file>

<file path=xl/calcChain.xml><?xml version="1.0" encoding="utf-8"?>
<calcChain xmlns="http://schemas.openxmlformats.org/spreadsheetml/2006/main">
  <c r="F92" i="1"/>
  <c r="F44"/>
  <c r="F46"/>
  <c r="F48"/>
  <c r="F40"/>
  <c r="F42"/>
  <c r="F43"/>
  <c r="F62"/>
  <c r="F68"/>
  <c r="F107"/>
  <c r="F23"/>
  <c r="F56"/>
  <c r="F71"/>
  <c r="F72"/>
  <c r="F53"/>
  <c r="F116"/>
  <c r="F95"/>
  <c r="F29"/>
  <c r="F52"/>
  <c r="F73"/>
  <c r="F34"/>
  <c r="F51"/>
  <c r="F115"/>
  <c r="F16"/>
  <c r="F15"/>
  <c r="F109"/>
  <c r="F119"/>
  <c r="F21"/>
  <c r="F24"/>
  <c r="F9"/>
  <c r="F11"/>
  <c r="F17"/>
  <c r="F103"/>
  <c r="F27"/>
  <c r="F114"/>
  <c r="F118"/>
  <c r="F113"/>
  <c r="F117"/>
  <c r="F121"/>
  <c r="F122"/>
  <c r="F123"/>
</calcChain>
</file>

<file path=xl/sharedStrings.xml><?xml version="1.0" encoding="utf-8"?>
<sst xmlns="http://schemas.openxmlformats.org/spreadsheetml/2006/main" count="167" uniqueCount="105">
  <si>
    <t>A/PROČELJA</t>
  </si>
  <si>
    <t>Opis stavke</t>
  </si>
  <si>
    <t>količina</t>
  </si>
  <si>
    <t>ukupno</t>
  </si>
  <si>
    <t>1.</t>
  </si>
  <si>
    <t>2.</t>
  </si>
  <si>
    <t>3.</t>
  </si>
  <si>
    <t>4.</t>
  </si>
  <si>
    <t>#</t>
  </si>
  <si>
    <t>ukupno Kn</t>
  </si>
  <si>
    <t>m'</t>
  </si>
  <si>
    <t xml:space="preserve">m' </t>
  </si>
  <si>
    <t>5.</t>
  </si>
  <si>
    <t>6.</t>
  </si>
  <si>
    <t>REKAPITULACIJA</t>
  </si>
  <si>
    <t>UKUPNO</t>
  </si>
  <si>
    <t>PDV (25%)</t>
  </si>
  <si>
    <t>SVEUKUPNO (s PDV-om)</t>
  </si>
  <si>
    <t>SVEUKUPNO (bez PDV-a)</t>
  </si>
  <si>
    <t>OPĆI UVJETI</t>
  </si>
  <si>
    <t xml:space="preserve">Cijene upisane u ovaj troškovnik sadrže svu odštetu za pojedine radove i dobave u odnosnim stavkama troškovnika i to u potpuno dogotovljenom stanju, tj. sav rad, naknadu za alat, materijal, sve pripremne, sporedne i završne radove, horizontalne i vertikalne prijenose i prijevoze, postavu i skidanje potrebnih skela i razupora, sve sigurnosne mjere po odredbama HTZ mjera i slično.
Pod unesenim cijenama podrazumijevaju se također i sva zakonska davanja, kao i pripomoć kod izvedbe obrtničkih radova (zaštita obrtničkih proizvoda: stolarije, bravarije, limarije, restauratorskih elemenata i slično), sva potrebna ispitivanja građevinskog i drugih ugrađenih materijala zbog podizanja kvalitete i čvrstoće pojedinih proizvoda. Sav materijal koji se upotrebljava mora odgovarati postojećim tehničkim propisima i normama. Ukoliko se upotrebljava materijal za koji ne postoji odgovarajući standard, njegovu kvalitetu treba dokazati atestima.
Davanjem ponude izvoditelj se obvezuje da će pravovremeno nabaviti sav materijal opisan u pojedinim stavkama troškovnika. U slučaju nemogućnosti nabave opisanog materijala tijekom izvođenja radova, za svaku će se izmjenu prikupiti ponude i u prisutnosti naručitelja i nadzornog inženjera odabrati najpovoljnija. Izvoditelj radova treba uz ponudu priložiti jedinične cijene za materijale i radnu snagu, te “faktor” poduzeća, koji će se odnositi na izgradnju ove građevine. Ukoliko opis pojedine stavke dovodi izvoditelja u nedoumicu o načinu izvedbe ili kalkulacije cijena, treba pravovremeno tražiti objašnjenje od naručitelja i projektanta. Ako tijekom gradnje dođe do promjena, treba prije početka rada tražiti suglasnost nadzornog inženjera, također treba ugovoriti jediničnu cijenu nove stavke na temelju elemenata danih u ponudi i sve to unijeti u građevinski dnevnik uz ovjeru nadzornog inženjera. Sve više radnje do kojih dođe uslijed promjene načina ili opsega izvedbe, a nisu na spomenuti način utvrđene, upisane i ovjerene, neće se priznati u obračunu.
Prije izrade ponude izvoditelj je dužan obići i pregledati građevinu zbog </t>
  </si>
  <si>
    <t>PRIPREMNI RADOVI-opći uvjeti</t>
  </si>
  <si>
    <t xml:space="preserve">Prije izvedbe skele izvođač je dužan izraditi projekt skele sa svim mjerama zaštite radnika, prolaznika i stanara. Skela u svemu mora odgovarati postojećim propisima zaštite na radu i zaštite prolaznika i stanara. Sav materijal za izradu skele mora odgovarati postojećim tehničkim propisima i standardima. Na skelu je potrebno postaviti svu potrebnu signalizaciju: rasvjetu, putokaze i slično. Nacrt i proračun skele treba predočiti nadzornom inženjeru te ishoditi suglasnost nadležnih službi za postavljanje skele i zauzimanje javno-prometne površine.
Skela mora sadržavati tunel za prolaz pješaka i stanara u zgradi.
Skela mora ispunjavati slijedeće zahtjeve:
- koristiti ispravne čelične cijevi i spojnice
- koristiti ispravnu građu od drveta
- fiksirati i učvrstiti skelu za fasadne zidove građevine na mjestima otvora
- osigurati zaštitu od pada predmeta, materijala i alata sa skele, te na skelu
-postaviti svu potrebnu signalizaciju
Skelu izraditi od čeličnih bešavnih cijevi sa spojnim elementima. Radne platforme će se izvesti od mosnica debljine 4,8 cm i širine 25 cm. Oko radnih platformi postavlja se zaštitna ograda visine 1 m koja se sastoji od čeličnog rukohvata i ispune od čeličnih mreža. Uz podnožje ograde uz radnu platformu postaviti vertikalno mosnicu visine 20 cm. Vanjsku stranu skele prekriti jutenim ili PVC prekrivačima i osigurati od udara groma, skelu je potrebno osigurati protiv deformacija, udara vjetra u svakom polju i protiv prevrtanja. Skela se oslanja i učvršćuje vijcima M12 preko metalnih podložnih papuča i fosni u čvrstu i stabilnu podlogu.
Tipska fasadna skela izrađuje se iz aluminijskih H profila visine 200 cm, širine ovisno o proizvođaču skele i elemenata dijagonala za prostornu krutost skele. Gazne plohe izvode se iz tipskih radnih platformi (čelične, drvene ili kombinirane) ili iz dasaka platica debljine 48 mm od crnogorice II. klase max. duljine 3.50 m. Učvršćenje u objekt se vrši u visini podova tipskim sidrima.Za ugrađene materijale pribaviti potrebne ateste.
Izvoditelj može koristiti samo kvalificirano osoblje i mora primjenjivati sve propisane mjere zaštite i propisanu zaštitnu opremu.
Amortizacija skele obračunava se za vrijeme kompletne obnove pročelja s tim da skelu mogu koristiti svi sudionici koji izvode radove na pročelju bez posebne nadoplate. Svi materijali za izradu skele moraju odgovarati važećim propisima i normama. Svaku eventualnu štetu izazvanu nepažnjom snosi izvođač sam. Sav materijal treba transportirati na deponij, kako je precizirano pojedinom stavkom troškovnika. Ako je očito da je do oštećenja došlo zbog nemara, izvođač će na vlastiti trošak izvesti elemente koje je oštetio, odnosno izvršiti popravak.
</t>
  </si>
  <si>
    <t xml:space="preserve">Izvođač radova po završetku grubih radova treba izvršiti čišćenje te svu šutu odvesti na gradsku deponiju. Prilikom rušenja i demontaža treba pažljivo demontirati građevinske elemente od krova prema dolje. Zdravi građevinski materijal potrebno je očistiti i složiti na deponiju, razvrstati prema vrsti otpada, predočiti investitoru, radi eventualne ponovne ugradnje na novu lokaciju. Šutu od rušenja, kao i sav ostali demontirani materijal pažljivo spuštati do prizemlja i odlagati na za to određeno mjesto na gradilištu.Za vrijeme rušenja potrebno je provesti sve potrebne zaštitne mjere s lako zapaljivim materijalima koji mogu izazvati požar. Takve materijale treba držati udaljene od toplinskih izvora i u njihovoj blizini ne može se pušiti, zavarivati, lemiti i sl. Sve otvore na pročelju treba odmah po postavi skele zaštititi PVC folijom debljine 0,2 mm, kako prilikom otucanja žbuke ne bi došlo do oštećenja.
U jediničnoj cijeni je sadržano:
• sav rad oko rušenja i demontaže
• sva poduhvatanja, podupiranja i osiguranja konstruktivnih dijelova građevine
• sav rad oko postavi i skidanja skele
• izradu statičkog računa i nacrta montaže skele
• dostavu svog potrebnog materijala za postavu skele, čišćenje i odvoz smeća nakon  skidanja skele
• sve društvene obveze vezane za radnu snagu i materijal
• održavanje skele za vrijeme trajanja radova
• pripremno-završne radove
• naknadu za zauzimanje javno-prometne površine
• sve potrebne skele s propisnom ogradom i zaštitom od prašine
• svi prijenosi i prijevozi materijala na gradilištu i direktni utovar u prijevozno sredstvo i odvoz na gradsku deponiju
• uz plaćanje naknade za odlaganje na deponiju
• zalijevanje šute prije utovara i zaštita okoliša od zagađenja
• naknada za čišćenje javnih prometnih površina i održavanje čistoće prilikom izvođenja radova
• otežani uvjeti rada kod adaptacija i rad pod umjetnom rasvjetom
• priključak, razvod i amortizacija privremene instalacije za rasvjetu i priključak strojeva
• izrada boxova i organizacija gradilišne deponije
• troškovi osiguranja gradilišta
</t>
  </si>
  <si>
    <t>DEMONTAŽE I RUŠENJA-opći uvjeti</t>
  </si>
  <si>
    <t xml:space="preserve">Sva rušenja, probijanja, bušenja i dubljenja treba u pravilu izvoditi ručnim alatom, s
osobitom pažnjom.
Prije rušenja ili skidanja žbuke s raznih vučenih profilacija na pročelju, izvoditelj je dužan snimiti profilacije navedenih elemenata i na njih ishoditi suglasnost odgovorne osobe za nadzor. Izmjere se uzimaju s očuvanih profila, s kojih prethodno treba ukloniti sve slojeve prašine, smoga i drugih nečistoća, slojeve starih naličja, a u pojedinim slučajevima i slojeve naknadno nanesene žbuke. Ukoliko pojedini karakteristični profil nije sačuvan potrebno ga je rekonstruirati. Sve otvore na pročelju treba odmah nakon postave skele zaštititi PVC folijom debljine 0,20 mm, kako prilikom obijanja žbuke ne bi došlo do oštećenja.
Nakon provedenih pripremnih radova, rušenja na građevini vrše se prema unaprijed
utvrđenom redoslijedu dogovorenim s nadzornim inženjerom investitora. Demontaže i rušenja izvode se u pravilu od krova prema podrumu. Skidanje – obijanje žbuke vrši se do nosivog dijela zida uz stalno kvašenje vodom zbog manjeg prašenja.
Jedinična cijena iz ponude izvoditelja treba obuhvatiti kompletno rušenje, uključivo sve pripremno-završne radove sadržane u faktorskim troškovima. Svi prijenosi materijala dobiveni rušenjem i demontažom, odvoz na privremeni gradilišni deponij ili gradsku planirku, s čišćenjem gradilišta i dovođenjem javne površine u prvobitno
stanje, trebaju biti uključeni u jediničnoj cijeni radova i neće se posebno priznavati.
Prije početka radova treba ispitati sve instalacije koje se nalaze  na pročelju   ili  krovu
građevine, te ih po stručnoj osobi zaštititi u skladu s propisima. Sve elemente s pročelja (tablice s kućnim brojem, reklame i sl.) treba skinuti i privremeno – do završetka radova kada će se ponovno postaviti – pohraniti na gradilištu ili mjestu koje se dogovori s nadzornim inženjerom investitora. Izvoditelj će snositi troškove ukoliko se navedeni elementi oštete ili otuđe.
Jediničnom cijenom treba obuhvatiti:
- sav rad i materijal za izvedbu radova iz pojedine stavke,
- sav transport,
- sve društvene obveze vezane za radnu snagu i materijal,
- pripremno – završne radove.
</t>
  </si>
  <si>
    <t>ZAVRŠNO ZIDARSKI RADOVI-opći uvjeti</t>
  </si>
  <si>
    <t>Završno - zidarski radovi izvode se isključivo prema opisima stavaka troškovnika, kao i prema važećim propisima za ovu vrstu radova. Kvaliteta svog upotrjebljenog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t>
  </si>
  <si>
    <t>IZOLATERSKI I FASADERSKI RADOVI- opći uvjeti</t>
  </si>
  <si>
    <t xml:space="preserve">Fasaderski radovi izvode se isključivo prema opisima stavaka troškovnika, kao i prema važećim propisima za ovu vrstu radova. Kvaliteta svog korištenog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
Termoizolacija se radi na temelju ETICS sustava, te se je izvođač dužan pridržavati smjernica za izradu ETICS sustava izdanog od Hrvatske udruge proizvođača toplinsko fasadnih sustava izdanog u studenom 2012. Žbukanje se izvodi na dobro očišćenoj, otprašenoj i vodom ispranoj površini. Radove na žbukanju izvoditi samo u povoljnim vremenskim uvjetima, uz odgovarajuće osiguranje i zaštitu svježe ožbukanih površina od štetnog utjecaja djelovanja sunca i oborina. Prije samog pristupanja žbukanju, površinu zida potrebno je dobro navlažiti.
Obračun svih radova vršiti kako je to naznačeno u opisu stavaka.
U jediničnu cijenu radova potrebno je obračunati:
- sve pripremne i završne radove,
- sav rad i materijal potreban za izvođenje pojedine stavke opisa,
- ispiranje i kvašenje površine zida,
- sav otežani rad na izvedbi profilacije,
- zaštita izvedenog dijela obrade pročelja,
- sav potrebni horizontalni i vertikalni transport, kao i transport do gradilišta,
- primjena svih mjera zaštite na radu,
- sve društvene obaveze.
Popis normativa za materijale koji se treba pridržavati:
- HRN B.C1. 030, B.C8.030. – građevinski gips
- HRN B.C1. 020, B.C8.042. – građevinsko vapno
- HRN B.C8.015, 022-026. – cement
- HRN B.C8.011. – portland cement
- HRN B.C8.030. – pijesak
- HRN U.M2.010., U.M2.012.
- mortovi
- HRN U.F2.010. – tehnički normativi za izvođenje fasaderskih radova.
</t>
  </si>
  <si>
    <t>LIMARSKI RADOVI- opći uvjeti</t>
  </si>
  <si>
    <t xml:space="preserve">Sav upotrebljeni materijal i finalni građevinski proizvodi moraju odgovarati postojećim
tehničkim propisima i HR normama.
Prilikom izvedbe limarskih radova treba se u svemu pridržavati slijedećih propisa i
normi:
- Pravilnik o zaštiti na radu u građevinarstvu,
- Pravilnik o tehničkim mjerama i uvjetima za završne radove u građevinarstvu,
- Tehnički uvjeti za izvođenje limarskih radova,
- HR norme:
- pocinčani lim HRN C.E4.020.
- bakarni lim HRN C.D4.500., HRN C.D4.020.
Pomoćni i vezivni materijali kalaj, zakovice, zavrtnji i drugo moraju odgovarati
odredbama HR normi.
Sve radove treba izvesti stručno i solidno, prema tehničkim propisima i uzancama zanata. Izvoditelj je dužan na zahtjev investitora ili nadzornog inženjera predočiti uzorke i prospekte za pojedine materijale. Nestandardiziran materijal mora imati atest o kvaliteti izdan od organizacije ovlaštene za izdavanje atesta. Izvoditelj je također dužan da za svaku stavku izradi detaljni crtež i ovjeri ga kod projektanta i nadzornog inženjera. Različite vrste metala, koje se uslijed elektrolitskih pojava međusobno razaraju, ne smiju se izravno dodirivati. Sve željezne dijelove koji dolaze u dodir s cinkom ili ocinčanim limom treba premazati asfaltnim lakom, ili odgovarajućim sredstvom. Kod polaganja lima na masivne podloge, potrebno je podloge prije oblaganja obložiti slojem krovne ljepenke br. 120 radi sprečavanja štetnih kemijskih utjecaja na lim. Sva se učvršćenja i povezivanja limova moraju izvesti tako da konstrukcija bude osigurana od nevremena, atmosferilija i prodora vode u objekt, i da pojedini dijelovi mogu nesmetano raditi kod temperaturnih promjena bez štete po ispravnost konstrukcije.
U jediničnim cijenama uračunato je:
- naknada za kompletni rad (izrada i montaža),
- materijal,
- svi vanjski i unutarnji, horizontalni i vertikalni transporti,
- premazivanja asfalt lakom, podlaganje krovne ljepenke,
- sav sitni i spojni materijal i materijal za učvršćenje (kuke, plosna željeza, žica za
učvršćenje, vijci, zakovice i sl.).
Izmjere je potrebno izvršiti na gradilištu, nakon izvedbe, obračunato prema građevinskim normama.
Obračun se vrši po m ili m2, ovisno o vrsti elementa, prema važećim građevinskim normama za pojedine radove, što je i naznačeno u pojedinim stavkama troškovnika.
Eventualne nejasnoće oko načina izvedbe ili obračuna izvoditelj je dužan razjasniti sa
nadzornim inženjerom prije samog pristupanja izvođenju.
</t>
  </si>
  <si>
    <t xml:space="preserve">Sav upotrebljeni materijal kao i finalni proizvod moraju odgovarati važećim tehničkim
propisima i normama.
Popis propisa i normi kojih se treba pridržavati:
- pravilnik o zaštiti na radu u građevinarstvu,
- pravilnik o tehničkim mjerama i uvjetima za završne radove u građevinarstvu,
- HRN U.F2.013. – tehnički uvjeti za izvođenje soboslikarskih radova,
- HRN U.F2.012. – tehnički uvjeti za izvođenje ličilačkih radova,
- HRN B.C1.030. – gips neutralan i čist,
- HRN H.K2.015. – kalijev sapun,
- HRN B.C1.020. – hidratizirano vapno
- HRN H.C5.020. – firnis lanenog ulja
- HRN H.C1.034. – cinkov kromat
- HRN H.C1.002. – uljene boje i lakovi
Svi radovi moraju se izvesti po izabranom uzorku i tonu, koje je ličilac dužan izvesti prije
početka radova od materijala od kojeg će se radovi izvesti, a u svemu prema uputama proizvođača. Na tako izvedene uzorke izvoditelj mora ishodovati suglasnost
nadzornog inženjera investitora, pa tek onda započeti sa izvođenjem radova. Ukoliko se bojenje pročelja izvodi preko potpuno nove žbuke, tj. homogene površine, upotrijebiti će se silikatni premaz sa svim potrebnim predradnjama u skladu s uputstvom proizvođača, kao što je impregniranje površine pročelja. Ukoliko se bojenje pročelja izvodi preko žbuke koja je samo djelomično sanirana tj. površina nije homogena već se sastoji iz dijelova stare i nove žbuke, upotrijebiti će se također silikatni premaz, ali tako da se prethodno nanese temeljni sloj koje će izjednačiti strukturu, upojnost i kemijsku reakciju podloge.
Bojenje mora biti kvalitetno i dobro izvedeno. Na obojenim površinama ne smije biti mrlja, površine moraju biti jednolične i čiste i ne smiju se ljuštiti. Kit za ispunjenje udubina i pukotina mora biti srodnog sastava podlozi i boji. Ličenje bravarskih dijelova izvodi se nakon čišćenja rđe, premazom temeljne boje i potom liči vanjskom bojom za željezo u dva sloja.
Jedinična cijena obuhvaća sav rad, materijal, sve troškove nabave i dopreme, skidanje i ponovnu postavu vanjske stolarije (vratna i prozorska krila), izradu uzoraka i sva čišćenja po završetku radova.
Prije početka radova izvođač mora ustanoviti kvalitetu podloge za izvođenje soboslikarskih i ličilačkih radova i ako ona nije pogodna za taj rad mora o tome pismeno obavijestiti svog naručioca radova, kako bi se na vrijeme mogla podloga popraviti i prirediti za soboslikarsko ličilačke radove. Kasnije pozivanje i opravdanje da kvaliteta nije dobar radi loše podloge neće se uzimati u obzir
</t>
  </si>
  <si>
    <t>7.</t>
  </si>
  <si>
    <t>kom</t>
  </si>
  <si>
    <t>m²</t>
  </si>
  <si>
    <t>I. PRIPREMNI RADOVI</t>
  </si>
  <si>
    <t>II. DEMONTAŽE I RUŠENJA</t>
  </si>
  <si>
    <t xml:space="preserve">II. DEMONTAŽE I RUŠENJA UKUPNO  </t>
  </si>
  <si>
    <t xml:space="preserve">I. PRIPREMNI RADOVI UKUPNO </t>
  </si>
  <si>
    <t>Čišćenje gradilišta tokom radova, a prije početka radova na rušenjima i demontaži. Stavka uključuje sva čišćenja od smeća i otpadnog materijala, kao i ostale nespecificirane radove, zajedno s utovarom, odvozom, istovarom i planiranjem otpadnog materijala na odlagalištu. Obračun po postotku izvršenosti radova. Ponuditelj je obvezan obići gradilište prije ponude i upoznati se sa svim mogućnostima, kasnija traženja neće se uzeti u obzir.</t>
  </si>
  <si>
    <t>komplet</t>
  </si>
  <si>
    <t xml:space="preserve">Priprema gradilišta koja uključuje zaštitu zgrade na način da tijekom radova ne dođe do oštećenja iste, osiguranje koridora za prolaz korisnika zgrade i njegova zaštita od šute i prašine te osiguranje okoline kojom se sprečava prilaz nezaposlenima tijekom radova. Sav prostor za vrijeme i nakon rušenja i demontaža, te prilikom izvođenja novih konstrukcija zaštititi od vremenskih nepogoda (vlaženja, prokišnjavanja, rashlađivanja) te osigurati i zaštititi od ostalih uvjeta koji bi mogli ometati izvođenje radova vezani za postojeće instalacije (vodovod, odvodnja, grijanje, ventilacija, elektrika, plin i drugo). Sve radove treba izvoditi sukladno propisanim higijensko tehničkim mjerama zaštite na radu, tj. paziti na rad strojeva i alata, predvidjeti moguća urušavanja te postaviti i održavati zaštitne oplate, ograde i skele, postaviti znakove upozorenja na opasnosti te zaštititi  fizičke osobe i zgradu tijekom izvođenja radova. </t>
  </si>
  <si>
    <t>ocjene njezinog građevinskog stanja, radova obuhvaćenih troškovnikom, uvjeta organizacije gradilišta, načina i mogućnosti pristupa građevini, mogućnosti zauzimanja javne površine, postave skele, osiguranja ulaza u građevinu i sl. Prema tome, ponuđena cijena je konačna cijena za realizaciju pojedine troškovničke stavke i ne može se mijenjati. Prilikom davanja ponude izvoditelj je obvezan dostaviti detaljni operativni plan izvođenja radova i shemu organizacije gradilišta.
Bez obzira na vrstu pogodbe, izvoditelj je obvezan svakodnevno voditi građevinski dnevnik u dva primjerka, a također i građevinsku knjigu, koje će redovito kontrolirati i ovjeravati nadzorni inženjer, kako bi se uvijek mogle ustanoviti stvarne količine izvedenih radova.
Sve radove treba izvoditi isključivo s vanjske strane, tj. sa skele.
Za izvođenje radova je mjerodavan Glavni projekt a sve eventualne razlike, izvoditi sukladno projektu i s odobrenjem projektanta odnosno nadzornog inženjera.</t>
  </si>
  <si>
    <t xml:space="preserve">Izvoditi prema Tehničkim propisima za zidane konstrukcije NN 01/07 i Tehničkim propisima o građevnim proizvodima NN 33/10 i 87/10, s pripadajućim normama za materijale koji se ugrađuju. Svi korišteni materijali za izvedbu zidarskih  radova moraju u pogledu kvalitete odgovarati HRN i to: 
•         Voda  i pijesak -HRN EN 1008, HRN EN 13139;2003+AC;2006 
•         Cement - HRN EN 197-1:2003
•         Vapno - HRN EN 459-1:2001
</t>
  </si>
  <si>
    <t>OSTALI (LIČILAČKI) RADOVI- opći uvjeti</t>
  </si>
  <si>
    <t>8.</t>
  </si>
  <si>
    <t>Pažljiva demontaža postojećih antenskih kabela postavljenih na kosom krovu zgrade s privremenim deponiranjem  i ponovnom ugradnjom s povezivanjem u snopove po postavljanju toplinske izolacije. Uključujući razvodne kutije i splitere. Obračun komplet</t>
  </si>
  <si>
    <t xml:space="preserve">I. PRIPREMNI RADOVI </t>
  </si>
  <si>
    <t xml:space="preserve">II. DEMONTAŽE I RUŠENJA  </t>
  </si>
  <si>
    <t>Demontaža postojećih pocinčanih limenih žljebova i oluka krovne odvodnje. U cijeni vertikalni i horizontalni prijenos, utovar, transport i zbrinjavanje na gradskom deponiju.  Obračun po m' demontiranog žlijeba ili oluka.</t>
  </si>
  <si>
    <t>Demontaža te ponovna  montaža gromobranske instalacije zgrade (na pročeljima i na ravnom krovu) zbog izvođenja ETISC fasadnog sustava i slojeva krovne izolacije. U stavku uključen sav potreban alat, materijal i spojni pribor za završnu obradu do potpune funkcionalnosti. U slučaju da izvođač nije u mogućnosti vratiti postojeću instalaciju zbog lošeg stanja postojeće instalacije, dužan je postaviti novu. O stanju i funkcionalnosti postojeće instalacije potrebno je konzultirati se nadzornim inženjerom. Po završetku radova potrebno je napraviti ispitivanje instalacija te dostaviti elaborat ispitivanja nadzornom inženjeru i investitoru. Obračun po m'</t>
  </si>
  <si>
    <t>horizontalna odvodnja R.Š. = cca 40 cm</t>
  </si>
  <si>
    <t xml:space="preserve">Dobava i ugradnja krovnog prozora od drvene jezgre obložene zaštitnim slojem od bijelog poliuretana, središnji i gornji ovjes, ručka za otvaranje s gornje i donje strane, ventilacijski preklop, dvostruko brtvljenje, dvostruko energetsko staklo (4mm laminirano + 16mm argon + 4mm vanjsko kaljeno) Upr=1.3W/m2K (Ust=1.1W/m2K), Rpr=32 dB, ugraditi termo i hidroizolacijski set; nutarnje rolo sjenilo s bočnim aluminijskim vodilicama.                                                                                                             Potrebne mjere provjeriti na licu mjesta. Ugradnju izvršiti prema uputstvima proizvođača. Ostale izvedbene detalje dogovoriti s projektantom.
U cijenu stavke uračunato je uzimanje mjera na licu mjesta, dobava i ugradnja. Obračun prema kompletno izvedenim i montiranim prozorima. </t>
  </si>
  <si>
    <t>*krov u horizontalnoj površini</t>
  </si>
  <si>
    <t>*razni limeni opšavi</t>
  </si>
  <si>
    <t>Dobava, doprema i ugradnja kapa iznad dimnjaka i ventilacijkih kanala, od pocinčanog lima d=1,50 mm, bojanog u tonu po izboru projektanta, raznih dimenzija. Obračun po komadu izvedene kape na bazi prosječnih mjera od cca 0,60x0,90 m, zaštita od atmosferilija. U cijenu uključiti sva pomoćna i vezna sredstva do potpune funkcionalnosti. Stavka se izvodi samo u slučaju izvođenja radova nadogradnje postojećih dimnjaka zbog nedovoljne visine u odnosu na sljeme. Obračun po komadu.</t>
  </si>
  <si>
    <r>
      <t>m</t>
    </r>
    <r>
      <rPr>
        <sz val="10"/>
        <rFont val="Calibri"/>
        <family val="2"/>
        <charset val="238"/>
      </rPr>
      <t>²</t>
    </r>
  </si>
  <si>
    <r>
      <t>m</t>
    </r>
    <r>
      <rPr>
        <sz val="10"/>
        <rFont val="Calibri"/>
        <family val="2"/>
        <charset val="238"/>
      </rPr>
      <t>'</t>
    </r>
  </si>
  <si>
    <r>
      <t>m</t>
    </r>
    <r>
      <rPr>
        <sz val="10"/>
        <rFont val="Calibri"/>
        <family val="2"/>
        <charset val="238"/>
      </rPr>
      <t>³</t>
    </r>
  </si>
  <si>
    <r>
      <t xml:space="preserve">vertikalna odvodnja </t>
    </r>
    <r>
      <rPr>
        <sz val="10"/>
        <color theme="1"/>
        <rFont val="Calibri"/>
        <family val="2"/>
      </rPr>
      <t>Ø 12 cm</t>
    </r>
  </si>
  <si>
    <t>jedinična cijena (kn)</t>
  </si>
  <si>
    <t>jedinična mjera</t>
  </si>
  <si>
    <t xml:space="preserve">Dobava, postava, skidanje i otprema tunelske skele-prolaza za pješake (nad ulaznim prostorima), izrađenog od bešavnih cijevi i potrebnih spojnih elemenata, sa svim potrebnim ukrućenjima i sidrenjima visine do 2.5m širine 1.8m. Pokrov tunela izraditi od mosnica položenih jedne do druge, a preko njih postaviti bitumensku ljepenku s preklopom minimalno ili alternativno PVC foliju. Izvođač radova dužan je u nivou pločnika izvesti ograđeni prostor za  odlaganje potrebnih  materijala, a u skladu s rješenjem o zauzimanju javno-prometne površine, što je uključeno u cijenu skele. Prije izvedbe skele potrebno je izraditi projekt skele od strane izvođača, odnosno inženjera ovlaštenog za navedeni posao, koji će sadržavati dokaz o mehaničkoj otpornosti i stabilnosti konstrukcije.  U cijeni uključiti, dobava i postava table gradilišta koja je označena sukladno građevinskoj regulativi i predmetnom natječaju. Obračun se vrši po m² vertikalne projekcije površine skele. U cijenu uračunati i naknadu za zauzimanje javne površine. </t>
  </si>
  <si>
    <t>Dobava i postava parne brane od sintetičke membrane na bazi polietilena, 90 g/m2, ojačana tkaninom visoko otpornom na kidanje. Membrana se slobodno polaže na podlogu i spaja samoljepljivom trakom na bazi butil-gume u preklopu spoja od 8 cm. Periferno se membrana lijepi za atiku ili zid trakom. Sloj parne brane se postavlja u kontinuitetu i bočno uz rogove i prvi sloj kontraletvi preko gornje strane prvog sloja kontraletvi (do gornje visine termo izolacije). Lijepljenje uračunato u stavku. Pridržanje u zadanom položaju izvodi se klamanjem. Obračun po površini krovne plohe (po kosini) koja se toplinski izolira, uzdizanje uz rogove ne obračunava se dodatno.</t>
  </si>
  <si>
    <t>*zidna lajsna (veterlajsna) R.Š. = cca 50 cm</t>
  </si>
  <si>
    <t>*okap prozora potkrovlja R.Š. = cca 45 cm</t>
  </si>
  <si>
    <t>*opšav krovnih prozora  R.Š. = cca 50 cm</t>
  </si>
  <si>
    <t>*opšavi dimnjaka i odušnika R.Š. = cca 50 cm</t>
  </si>
  <si>
    <t xml:space="preserve">Dobava i postava holkera rš do 10cm. Holker je profiliran od pocinčanog nehrđajućeg lima. U cijenu su uključene vrijednosti svih radova i materijala. Obračun po m' ugrađene lajsne. </t>
  </si>
  <si>
    <t>Dobava i postava limene lajsne rš do 10 cm TPO/FPO folija ukupne debljine d=1,8mm, tip kao SIKA/SARNAFIL. U cijenu su uključene vrijednosti svih radova i materijala. Obračun po m' ugrađene lajsne.</t>
  </si>
  <si>
    <t>Brtvljenje opšavnih limova brtvećom trakom tipa kao Sarnatape 20, uz prethodni nanos odgovarajućeg PRIMERA ovisno o tretiranoj površini. Obračun po m' ugrađene lajsne.</t>
  </si>
  <si>
    <t>*mineralna vuna d=14 cm (između rogova)</t>
  </si>
  <si>
    <r>
      <t xml:space="preserve">Dobava, izrada i postava vertikalnih odvoda (oluka)  Ø12 cm i horizontalnih ovješenih žljebova, od  plastificiranog pocinčanog lima, debljine 0,6 mm, uključivo obujmice, nosače i sav sitni i spojni materijal. Plastifikacija u boji po izboru projektanta prema predloženom uzorku. Stavka uključuje dobavu i postavu svog pomoćnog materijala  potrebnog  za izvedbu do potpune gotovosti i funkcionalnosti. </t>
    </r>
    <r>
      <rPr>
        <sz val="10"/>
        <rFont val="Century Gothic"/>
        <family val="2"/>
      </rPr>
      <t xml:space="preserve">Labuđi vrat obračunat kao 1 kom = 1m'  vertikalnog odvoda. </t>
    </r>
    <r>
      <rPr>
        <sz val="10"/>
        <color theme="1"/>
        <rFont val="Century Gothic"/>
        <family val="2"/>
        <charset val="238"/>
      </rPr>
      <t xml:space="preserve">Obračun po m1. </t>
    </r>
  </si>
  <si>
    <t>Utovar i odvoz zapakiranog otpada koji sadrži azbest sukladno Pravilniku o načinu i postupcima gospodarenjem otpada koji
sadrži azbest NN 42/07 Obračun po m².</t>
  </si>
  <si>
    <t>Zbrinjavanje otpada koji sadrži azbest od ovlaštenih institucije za zbrinjavanje sukladno Pravilniku o načinu i postupcima gospodarenjem otpada koji sadrži azbest NN 42/07, te pribavljanje uvjerenja o
adekvatnom zbrinjavanju. U cijenu je uključeno i podmirivanje potrebnih naknada
Obračun po m².</t>
  </si>
  <si>
    <t>Demontaža postojećeg valovitih ploča i letava tj. slojeva kosog krova (do rogova) zbog izrade novog krovišta. U stavku je uključena demontaža svih elemenata pokrova, uključivo limene opšave dimnjaka, krovnih prozora, krovnih uvala i dr. Stavka uključuje utovar, odvoz te istovar otpadnog materijala na za to predviđeni gradski deponij. Obračun po  m² krova s kosinom i m1 raznih demontiranih limenih opšava.</t>
  </si>
  <si>
    <t>Dobava i postava toplinske izolacije,  filca od mineralne vune debljine 14 cm i 8 cm,  λ=0,035 W/mK (HRN EN 12 667), klasa gorivosti A1 (HRN EN 13 501-1) ili jednako vrijedne). U cijenu je uračunat sav potreban rad i materijal. U svemu se pridržavati uputa i specifikacija proizvođača, pravila struke i standarda kvalitete. Obračun se vrši po površini ugrađene mineralne vune, otvori se svi u cijelosti odbijaju.</t>
  </si>
  <si>
    <t>Dobava, izrada i postava drvenih letvi dimenzija 3/5, sloja kontraletvi 5/8 cm,  paropropusne-vodonepropusne folije i  dasaka 2,5 cm od jelovine (II klasa)za postavu pokrova od lima. Razmak letava prema tehničkim uputama za postavljanje pokrova od lima i pravilima struke. Kontraletve se postavljaju preko  sloja dasakai i paropropune vodonepropusne folije. Provjetravanji zračni prostor povezan s vanjskim zrakom s otvorima za provjetravanje izvedenim u razini strehe i sljemena svake krovne plohe. U stavku uključen sav potreban rad, materijal i transport do potpune gotovosti sa postavom paropropusne i vodonepropusne folije, otporne na paranje. Stavkom obuhvaćen i fungicidni premaz novih letava. Obračun po površini krova s kosinom.</t>
  </si>
  <si>
    <t xml:space="preserve">Nabava materijala, izrada i postava pokrova zgrade izvedenog od plastificiranog aluminijskog lima d=0,7-1 mm sa filcem s unutarnje strane (da se spriječi kondenzacija), u smeđoj boji po izboru projektanta. Sve mjere je potrebno uzeti na mjestu ugradnje. Stavka uključuje dobavu i postavu svog pomoćnog materijala  potrebnog  za izvedbu do potpune gotovosti i funkcionalnosti. </t>
  </si>
  <si>
    <r>
      <t xml:space="preserve">Dobava, transport i montaža pokrova sljemena krovišta  sljemenjacima iz odabranog sustava krovišta. Sljemenjaci se postavljaju sukladno sustavu. Tip sljemenaka, njihova obrada i boja odgovarajući pokrovu </t>
    </r>
    <r>
      <rPr>
        <sz val="10"/>
        <rFont val="Century Gothic"/>
        <family val="2"/>
        <charset val="238"/>
      </rPr>
      <t>od plastificiranog aluminijskog lima d=0,7-1 mm</t>
    </r>
    <r>
      <rPr>
        <sz val="10"/>
        <color theme="1"/>
        <rFont val="Century Gothic"/>
        <family val="2"/>
        <charset val="238"/>
      </rPr>
      <t xml:space="preserve">. U cijenu uključen sav spojni pribor i materijal do potpune funkcionalnosti. Obračun po m1 sljemena odnosno grebena. </t>
    </r>
  </si>
  <si>
    <t>Postavljanje tipskih snjegobrana na kosi limeni krov, duljine 1000mm , RŠ 33 cm, u probližnoj boji pokrovnog lima. U cijenu uključeni svi potrebni radovi do pune funkcionalnosti . Obračun po ugrađenom komadu snijegobrana.</t>
  </si>
  <si>
    <t>Nabava materijala, izrada i postava krovnih lajsni i opšava od pocinčanog lima (HRN C.B4.081), debljine 0,65-0,7 mm, iz jednog ili dva dijela. Vidljivi dijelovi plastificirani u boji po izboru projektanta prema predloženom uzorku. Ulaganje odgovarajućeg sloja podložne trake kao dodatnog osiguranja od povratne vode.  Stavka uključuje sav pomoćni materijal te sidrene, pričvrsne i montažne elemente potrebne za izvedbu do potpune gotovosti i funkcionalnosti. Obračun po m1.</t>
  </si>
  <si>
    <t>*lim za usmjeravanje vode u žljeb R.Š. = cca 35 cm</t>
  </si>
  <si>
    <t>*podžljebni lim R.Š. = cca 40 cm</t>
  </si>
  <si>
    <t>*krovni prozor sa sjenilom  dim. cca 0,55*0,7 =0,39 m²</t>
  </si>
  <si>
    <t>Podizanje visine postojećih dimnjaka i instalacijskih kanala, koji su minimalnih visina u odnosu na sljeme, zbog izvedbe novog, višeg krova. Stavka uključuje demontažu  postojećih metalnih kapa, rušenje postojeće završne betonske ploče d=cca 5 cm, zidanje novih cca 20 cm visine zida punom klasičnom opekom u šamotnom mortu, betoniranje nove završne betonske ploče s okapnicom prema postojećem detalju. Prije izvođenja bilo kakvih radova konzultirati se s nadzornim inženjerom i nadležnim dimnjačarom o potrebi za izvođenjem istih. U stavku su uključeni sav potreban alat, materijal i rad te odvoz na gradsku deponiju. Obračun po komadu izvedenog dimnjaka ili instalacionog kanala na bazi prosječnih mjera cca 70x70 cm.</t>
  </si>
  <si>
    <r>
      <t>Izmjena  30 % drvene građe krovišta. Drvena krovna konstrukcija se zadržava uz obavezni pregled postojeće ugrađene drvene građe od strane izvođača i nadzora. Za izmjenu drevene građe, za koju se pregledom utvrdi da nije u dobrom stanju, potrebno je prije bilo kakvih radova izmjene dobiti suglasnost</t>
    </r>
    <r>
      <rPr>
        <b/>
        <sz val="10"/>
        <rFont val="Century Gothic"/>
        <family val="2"/>
        <charset val="238"/>
      </rPr>
      <t xml:space="preserve"> nadzornog inženjera</t>
    </r>
    <r>
      <rPr>
        <sz val="10"/>
        <rFont val="Century Gothic"/>
        <family val="2"/>
        <charset val="238"/>
      </rPr>
      <t>.  Postojeći rogovi su dimenzija 12/14 cm. Nova drvena konstrukcija mora odgovarati postojećoj u svojim dimenzijama i kvalitetom (drvo II. Klase, četinar). Svi drveni elementi se prije ugradnje zaštićuju antifungicidnim i antiinsekticidnim premazima u slojevima prema preporuci proizvođača. U stavku je uključen pregled drvene konstrukcije, demontaža oštećene drvene građe, dobava, transport i montaža nove drvene konstrukcije.  Sastavni dio stavke je sav spojni materijal i pribor. Obračun po m3 izmjenjene drvene konstrukcije.</t>
    </r>
  </si>
  <si>
    <t>Skidanje postojeće zaštitnog šljunka do razine hidroizolacije ravnog krova na ulazima u stubište i poda haustora. U cijenu su uračunati utovar i odvoz otpadnog materijala na deponiju. Obračun po m²</t>
  </si>
  <si>
    <t xml:space="preserve">Dobava i ugradnja materijala za izvedbu sustava toplinske izolacije ravnog krova nad ulazima u stubište od tvrde kamene vune debljine 16 cm, tip kao Knauf Insulation DDP-RT, HRN EN 13162 , sljedećih karakteristika:                                                                                     *deklarirani koeficijent toplinske provodljivosti 0,038 W/m2K prema HRN EN 12667,                                                                                               *klase negorivosti A1 prema HRN EN 13 501-1)                                   *otpor difuziji vodene pare  μ= 1 HRN EN 12086.                                   Faze izrade:                                                                                                  *parna brana                                                                                                                                                                                  *postavljanje kamene vune debi. 16 cm na ploču                                                                       *paropropusna vodoodbojna folija                                                                                                                              </t>
  </si>
  <si>
    <t>Dobava i postava hidroizolacije na pod haustora od Elastomer-bitumenska traka s uloškom poliesterskog filca, debljine 4mm(min. tehničkih karakteristika: temperaturna postojanost od -20°C do +100°C, maksimalna vlačna čvrstoća 850/850 N/5cm, uzdužno i poprečno istezanje 40/40%).
Punoplošno zavariti za podlogu te preklope vodonepropusno zavariti. Uz zidove i parapete izolaciju podići min. 10cm i zalijepiti. U svemu se pridržavati uputa i specifikacija proizvođača, pravila struke i standarda kvalitete. U cijenu je uključena dobava, prijevoz, ugradba kao i svi potrebni radovi. Obračun po m².</t>
  </si>
  <si>
    <t xml:space="preserve">Dobava i postava hidroizolacije iz sintetičke membrane na bazi termoplastičnog poliolefina, FPO, armirana poliesterskom mrežicom, UV stabilna, debljine d= 1,5 mm, tip kao SARNAFIL TG 66-15, proizvođača SIKA AG . Membrane se slobodno polažu te perimetralno fiksiraju. Spojevi se obrađuju vrućim zrakom sa širinom vara od min. 3 cm, preklop 8 cm, u skladu s propisanom tehnologijom od strane proizvođača membrane. U cijenu su uključeni svi potrebni radovi kao i spojna i brtvena sredstva. </t>
  </si>
  <si>
    <t>Dobava i ugradnja adekvatnog novog tipskog slivnika sa plaštem za spoj sa hidroizolacijskom trakom i pripadajući spojni pribor te fazonski komadi do potpune funkcionalnosti. Obračun po komadu.</t>
  </si>
  <si>
    <t>TROŠKOVNIK GRAĐEVINSKO-OBRTNIČKIH RADOVA ZA POVEĆANJE TOPLINSKE ZAŠTITE VANJSKE OVOJNICE STAMBENE ZGRADE LIPANJSKA 1,3,5 I TRAVANJSKA 15,17,19, ZAGREB</t>
  </si>
  <si>
    <r>
      <t xml:space="preserve">Dobava, postava, skidanje i otprema  cijevne fasadne skele od bešavnih cijevi (visina montaže </t>
    </r>
    <r>
      <rPr>
        <sz val="10"/>
        <rFont val="Century Gothic"/>
        <family val="2"/>
        <charset val="238"/>
      </rPr>
      <t>do 18,20 m</t>
    </r>
    <r>
      <rPr>
        <sz val="10"/>
        <color theme="1"/>
        <rFont val="Century Gothic"/>
        <family val="2"/>
        <charset val="238"/>
      </rPr>
      <t xml:space="preserve"> visine ukupno sa visinom prolaza za pješake), na već postavljenu tunelsku skelu. Skelu izvesti prema postojećim HTZ propisima i u svemu kako je opisano u općim uvjetima. U jediničnu cijenu uključiti i zaštitni zastor od jutenih ili plastičnih  traka koje se postavljaju s vanjske strane skele po cijeloj površini. Skelu je potrebno osigurati od prevrtanja sidrenjem, a od udara groma uzemljenjem. Potrebno je izvesti pomoćne željezne ili drvene ljestve -penjalice u svrhu vertikalne komunikacije po skeli. U cijeni je i osiguranje i zaštita na rubnim dijelovima skele. Skelu podići za 1 m od vijenca zgrade. Prije izvedbe skele potrebno je izraditi projekt skele od strane izvođača, odnosno inženjera ovlaštenog za navedeni posao, koji će sadržavati dokaz o mehaničkoj otpornosti i stabilnosti konstrukcije. Izvođač snosi troškove zauzeća javne površine te je dužan ishoditi rješenje o zauzeću javne površine kod nadležnog područnog ureda. Obračun se vrši po m² vertikalne projekcije površine skele.</t>
    </r>
  </si>
  <si>
    <t>III. IZOLATERSKO-KROVOPOKRIVAČKI RADOVI</t>
  </si>
  <si>
    <t>III. IZOLATERSKI I KROVOPOKRIVAČKI RADOVI UKUPNO</t>
  </si>
  <si>
    <t>IV. IZOLATERSKI RADOVI - RAVNI NEPROHODNI KROV</t>
  </si>
  <si>
    <t>IV. IZOLATERSKI RADOVI - RAVNI NEPROHODNI KROV UKUPNO</t>
  </si>
  <si>
    <t>V. LIMARSKI RADOVI</t>
  </si>
  <si>
    <t>V. LIMARSKI RADOVI UKUPNO</t>
  </si>
  <si>
    <t>VI. STOLARSKI RADOVI</t>
  </si>
  <si>
    <t>VI. STOLARSKI RADOVI UKUPNO</t>
  </si>
  <si>
    <t>VII. OSTALI RADOVI</t>
  </si>
  <si>
    <t xml:space="preserve">IV. IZOLATERSKI RADOVI - RAVNI NEPROHODNI KROV </t>
  </si>
</sst>
</file>

<file path=xl/styles.xml><?xml version="1.0" encoding="utf-8"?>
<styleSheet xmlns="http://schemas.openxmlformats.org/spreadsheetml/2006/main">
  <numFmts count="2">
    <numFmt numFmtId="43" formatCode="_-* #,##0.00\ _k_n_-;\-* #,##0.00\ _k_n_-;_-* &quot;-&quot;??\ _k_n_-;_-@_-"/>
    <numFmt numFmtId="164" formatCode="[$-41A]General"/>
  </numFmts>
  <fonts count="28">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9"/>
      <color theme="1"/>
      <name val="Century Gothic"/>
      <family val="2"/>
      <charset val="238"/>
    </font>
    <font>
      <b/>
      <sz val="9"/>
      <color theme="1"/>
      <name val="Century Gothic"/>
      <family val="2"/>
      <charset val="238"/>
    </font>
    <font>
      <sz val="9"/>
      <name val="Century Gothic"/>
      <family val="2"/>
      <charset val="238"/>
    </font>
    <font>
      <sz val="9"/>
      <color theme="1"/>
      <name val="Calibri"/>
      <family val="2"/>
      <scheme val="minor"/>
    </font>
    <font>
      <b/>
      <sz val="11"/>
      <color theme="1"/>
      <name val="Century Gothic"/>
      <family val="2"/>
      <charset val="238"/>
    </font>
    <font>
      <sz val="9"/>
      <color theme="4"/>
      <name val="Century Gothic"/>
      <family val="2"/>
      <charset val="238"/>
    </font>
    <font>
      <sz val="10"/>
      <color rgb="FF000000"/>
      <name val="Arial"/>
      <family val="2"/>
    </font>
    <font>
      <sz val="12"/>
      <color rgb="FF000000"/>
      <name val="Arial Narrow"/>
      <family val="2"/>
    </font>
    <font>
      <sz val="11"/>
      <color theme="1"/>
      <name val="Calibri"/>
      <family val="2"/>
      <scheme val="minor"/>
    </font>
    <font>
      <b/>
      <sz val="10"/>
      <color theme="1"/>
      <name val="Century Gothic"/>
      <family val="2"/>
      <charset val="238"/>
    </font>
    <font>
      <sz val="10"/>
      <name val="Arial"/>
      <family val="2"/>
      <charset val="238"/>
    </font>
    <font>
      <sz val="9"/>
      <color rgb="FFFF0000"/>
      <name val="Century Gothic"/>
      <family val="2"/>
      <charset val="238"/>
    </font>
    <font>
      <sz val="10"/>
      <name val="Century Gothic"/>
      <family val="2"/>
      <charset val="238"/>
    </font>
    <font>
      <sz val="10"/>
      <color theme="1"/>
      <name val="Century Gothic"/>
      <family val="2"/>
      <charset val="238"/>
    </font>
    <font>
      <b/>
      <sz val="10"/>
      <name val="Century Gothic"/>
      <family val="2"/>
      <charset val="238"/>
    </font>
    <font>
      <sz val="10"/>
      <color rgb="FFFF0000"/>
      <name val="Century Gothic"/>
      <family val="2"/>
      <charset val="238"/>
    </font>
    <font>
      <sz val="10"/>
      <name val="Calibri"/>
      <family val="2"/>
      <charset val="238"/>
    </font>
    <font>
      <sz val="10"/>
      <name val="Century Gothic"/>
      <family val="2"/>
    </font>
    <font>
      <sz val="10"/>
      <color theme="1"/>
      <name val="Calibri"/>
      <family val="2"/>
    </font>
    <font>
      <sz val="12"/>
      <color rgb="FF000000"/>
      <name val="Arial Narrow"/>
      <family val="2"/>
      <charset val="238"/>
    </font>
    <font>
      <sz val="10"/>
      <name val="Arial"/>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9">
    <xf numFmtId="0" fontId="0" fillId="0" borderId="0"/>
    <xf numFmtId="164" fontId="13" fillId="0" borderId="0" applyBorder="0" applyProtection="0"/>
    <xf numFmtId="0" fontId="6" fillId="0" borderId="0"/>
    <xf numFmtId="164" fontId="14" fillId="0" borderId="0" applyBorder="0" applyProtection="0"/>
    <xf numFmtId="0" fontId="5" fillId="0" borderId="0"/>
    <xf numFmtId="43" fontId="15" fillId="0" borderId="0" applyFont="0" applyFill="0" applyBorder="0" applyAlignment="0" applyProtection="0"/>
    <xf numFmtId="0" fontId="4" fillId="0" borderId="0"/>
    <xf numFmtId="0" fontId="3" fillId="0" borderId="0"/>
    <xf numFmtId="0" fontId="17" fillId="0" borderId="0"/>
    <xf numFmtId="0" fontId="2" fillId="0" borderId="0"/>
    <xf numFmtId="0" fontId="2" fillId="0" borderId="0"/>
    <xf numFmtId="0" fontId="2" fillId="0" borderId="0"/>
    <xf numFmtId="0" fontId="2" fillId="0" borderId="0"/>
    <xf numFmtId="0" fontId="26" fillId="0" borderId="0"/>
    <xf numFmtId="0" fontId="1" fillId="0" borderId="0"/>
    <xf numFmtId="0" fontId="1" fillId="0" borderId="0"/>
    <xf numFmtId="0" fontId="1" fillId="0" borderId="0"/>
    <xf numFmtId="0" fontId="1" fillId="0" borderId="0"/>
    <xf numFmtId="0" fontId="27" fillId="0" borderId="0"/>
  </cellStyleXfs>
  <cellXfs count="72">
    <xf numFmtId="0" fontId="0" fillId="0" borderId="0" xfId="0"/>
    <xf numFmtId="0" fontId="7" fillId="0" borderId="0" xfId="0" applyFont="1" applyAlignment="1">
      <alignment horizontal="justify" vertical="top" wrapText="1"/>
    </xf>
    <xf numFmtId="0" fontId="11" fillId="0" borderId="0" xfId="0" applyFont="1" applyAlignment="1">
      <alignment horizontal="justify" vertical="top"/>
    </xf>
    <xf numFmtId="0" fontId="10" fillId="0" borderId="0" xfId="0" applyFont="1" applyAlignment="1">
      <alignment horizontal="justify" vertical="top"/>
    </xf>
    <xf numFmtId="0" fontId="10" fillId="0" borderId="0" xfId="0" applyFont="1" applyAlignment="1">
      <alignment horizontal="justify" vertical="top" wrapText="1"/>
    </xf>
    <xf numFmtId="0" fontId="11" fillId="0" borderId="0" xfId="0" applyFont="1" applyAlignment="1">
      <alignment horizontal="justify" vertical="center"/>
    </xf>
    <xf numFmtId="0" fontId="11" fillId="0" borderId="0" xfId="0" applyFont="1"/>
    <xf numFmtId="0" fontId="19" fillId="0" borderId="0" xfId="0" applyFont="1" applyAlignment="1" applyProtection="1">
      <alignment horizontal="left" vertical="top" wrapText="1"/>
      <protection hidden="1"/>
    </xf>
    <xf numFmtId="4" fontId="19" fillId="0" borderId="0" xfId="0" applyNumberFormat="1" applyFont="1" applyAlignment="1" applyProtection="1">
      <alignment horizontal="right" wrapText="1"/>
      <protection hidden="1"/>
    </xf>
    <xf numFmtId="0" fontId="19" fillId="0" borderId="0" xfId="0" applyFont="1" applyAlignment="1" applyProtection="1">
      <alignment vertical="top" wrapText="1"/>
      <protection hidden="1"/>
    </xf>
    <xf numFmtId="4" fontId="19" fillId="0" borderId="0" xfId="0" applyNumberFormat="1" applyFont="1" applyAlignment="1" applyProtection="1">
      <alignment wrapText="1"/>
      <protection hidden="1"/>
    </xf>
    <xf numFmtId="0" fontId="19" fillId="0" borderId="0" xfId="0" applyFont="1" applyAlignment="1" applyProtection="1">
      <alignment horizontal="right" wrapText="1"/>
      <protection hidden="1"/>
    </xf>
    <xf numFmtId="0" fontId="19" fillId="0" borderId="0" xfId="0" applyFont="1" applyAlignment="1" applyProtection="1">
      <alignment horizontal="left" wrapText="1"/>
      <protection hidden="1"/>
    </xf>
    <xf numFmtId="4" fontId="19" fillId="0" borderId="0" xfId="5" applyNumberFormat="1" applyFont="1" applyFill="1" applyBorder="1" applyAlignment="1" applyProtection="1">
      <alignment horizontal="right" wrapText="1"/>
      <protection hidden="1"/>
    </xf>
    <xf numFmtId="0" fontId="7" fillId="0" borderId="0" xfId="0" applyFont="1"/>
    <xf numFmtId="0" fontId="20" fillId="0" borderId="0" xfId="0" applyFont="1" applyAlignment="1">
      <alignment vertical="top"/>
    </xf>
    <xf numFmtId="0" fontId="20" fillId="0" borderId="0" xfId="0" applyFont="1" applyAlignment="1">
      <alignment horizontal="left" vertical="top" wrapText="1"/>
    </xf>
    <xf numFmtId="0" fontId="20" fillId="0" borderId="0" xfId="0" applyFont="1" applyAlignment="1">
      <alignment horizontal="right"/>
    </xf>
    <xf numFmtId="4" fontId="19" fillId="0" borderId="0" xfId="0" applyNumberFormat="1" applyFont="1" applyAlignment="1">
      <alignment horizontal="right"/>
    </xf>
    <xf numFmtId="4" fontId="20" fillId="0" borderId="0" xfId="0" applyNumberFormat="1" applyFont="1" applyAlignment="1">
      <alignment horizontal="right"/>
    </xf>
    <xf numFmtId="4" fontId="9" fillId="0" borderId="0" xfId="0" applyNumberFormat="1" applyFont="1" applyAlignment="1">
      <alignment horizontal="right"/>
    </xf>
    <xf numFmtId="0" fontId="16" fillId="0" borderId="0" xfId="0" applyFont="1" applyAlignment="1">
      <alignment horizontal="left" vertical="center" wrapText="1"/>
    </xf>
    <xf numFmtId="0" fontId="20" fillId="0" borderId="0" xfId="0" applyFont="1" applyAlignment="1">
      <alignment vertical="center"/>
    </xf>
    <xf numFmtId="0" fontId="20" fillId="0" borderId="0" xfId="0" applyFont="1" applyAlignment="1">
      <alignment horizontal="left" vertical="center" wrapText="1"/>
    </xf>
    <xf numFmtId="0" fontId="20" fillId="0" borderId="0" xfId="0" applyFont="1" applyAlignment="1">
      <alignment horizontal="right" vertical="center" wrapText="1"/>
    </xf>
    <xf numFmtId="4" fontId="20" fillId="0" borderId="0" xfId="0" applyNumberFormat="1" applyFont="1" applyAlignment="1">
      <alignment horizontal="right" vertical="center" wrapText="1"/>
    </xf>
    <xf numFmtId="0" fontId="7" fillId="0" borderId="0" xfId="0" applyFont="1" applyAlignment="1">
      <alignment vertical="top"/>
    </xf>
    <xf numFmtId="0" fontId="7" fillId="0" borderId="0" xfId="0" applyFont="1" applyAlignment="1">
      <alignment horizontal="left" vertical="top" wrapText="1"/>
    </xf>
    <xf numFmtId="0" fontId="7" fillId="0" borderId="0" xfId="0" applyFont="1" applyAlignment="1">
      <alignment horizontal="right"/>
    </xf>
    <xf numFmtId="4" fontId="7" fillId="0" borderId="0" xfId="0" applyNumberFormat="1" applyFont="1" applyAlignment="1">
      <alignment horizontal="right"/>
    </xf>
    <xf numFmtId="0" fontId="20" fillId="0" borderId="0" xfId="0" applyFont="1" applyAlignment="1">
      <alignment horizontal="right" wrapText="1"/>
    </xf>
    <xf numFmtId="4" fontId="19" fillId="0" borderId="0" xfId="0" applyNumberFormat="1" applyFont="1" applyAlignment="1">
      <alignment horizontal="right" wrapText="1"/>
    </xf>
    <xf numFmtId="0" fontId="19" fillId="0" borderId="0" xfId="0" applyFont="1" applyAlignment="1">
      <alignment horizontal="left" vertical="top" wrapText="1"/>
    </xf>
    <xf numFmtId="0" fontId="19" fillId="0" borderId="0" xfId="0" applyFont="1" applyAlignment="1">
      <alignment horizontal="right" wrapText="1"/>
    </xf>
    <xf numFmtId="0" fontId="16" fillId="0" borderId="0" xfId="0" applyFont="1" applyAlignment="1">
      <alignment horizontal="right"/>
    </xf>
    <xf numFmtId="4" fontId="21" fillId="0" borderId="0" xfId="0" applyNumberFormat="1" applyFont="1" applyAlignment="1">
      <alignment horizontal="right"/>
    </xf>
    <xf numFmtId="4" fontId="16" fillId="0" borderId="0" xfId="0" applyNumberFormat="1" applyFont="1" applyAlignment="1">
      <alignment horizontal="right"/>
    </xf>
    <xf numFmtId="0" fontId="19" fillId="0" borderId="0" xfId="0" applyFont="1" applyAlignment="1">
      <alignment vertical="top"/>
    </xf>
    <xf numFmtId="0" fontId="19" fillId="0" borderId="0" xfId="0" applyFont="1" applyAlignment="1">
      <alignment horizontal="right"/>
    </xf>
    <xf numFmtId="0" fontId="9" fillId="0" borderId="0" xfId="0" applyFont="1"/>
    <xf numFmtId="0" fontId="9" fillId="2" borderId="0" xfId="0" applyFont="1" applyFill="1"/>
    <xf numFmtId="0" fontId="16" fillId="0" borderId="0" xfId="0" applyFont="1" applyAlignment="1">
      <alignment horizontal="left" vertical="top" wrapText="1"/>
    </xf>
    <xf numFmtId="49" fontId="19" fillId="0" borderId="0" xfId="0" applyNumberFormat="1" applyFont="1" applyAlignment="1">
      <alignment horizontal="center" vertical="top"/>
    </xf>
    <xf numFmtId="0" fontId="12" fillId="0" borderId="0" xfId="0" applyFont="1"/>
    <xf numFmtId="0" fontId="20" fillId="0" borderId="0" xfId="0" applyFont="1"/>
    <xf numFmtId="49" fontId="20" fillId="0" borderId="0" xfId="0" applyNumberFormat="1" applyFont="1" applyAlignment="1">
      <alignment horizontal="center" vertical="top"/>
    </xf>
    <xf numFmtId="4" fontId="20" fillId="0" borderId="0" xfId="0" applyNumberFormat="1" applyFont="1" applyAlignment="1">
      <alignment horizontal="right" wrapText="1"/>
    </xf>
    <xf numFmtId="0" fontId="19" fillId="0" borderId="0" xfId="0" applyFont="1" applyAlignment="1">
      <alignment horizontal="left" wrapText="1"/>
    </xf>
    <xf numFmtId="0" fontId="20" fillId="0" borderId="0" xfId="0" applyFont="1" applyAlignment="1">
      <alignment horizontal="left" wrapText="1"/>
    </xf>
    <xf numFmtId="0" fontId="18" fillId="0" borderId="0" xfId="0" applyFont="1"/>
    <xf numFmtId="49" fontId="19" fillId="0" borderId="0" xfId="0" applyNumberFormat="1" applyFont="1" applyAlignment="1">
      <alignment horizontal="left" vertical="top"/>
    </xf>
    <xf numFmtId="0" fontId="7" fillId="2" borderId="0" xfId="0" applyFont="1" applyFill="1"/>
    <xf numFmtId="0" fontId="19" fillId="0" borderId="0" xfId="0" applyFont="1" applyAlignment="1">
      <alignment horizontal="justify" vertical="top" wrapText="1"/>
    </xf>
    <xf numFmtId="0" fontId="20" fillId="0" borderId="0" xfId="0" applyFont="1" applyAlignment="1">
      <alignment horizontal="justify" vertical="top" wrapText="1"/>
    </xf>
    <xf numFmtId="0" fontId="19" fillId="0" borderId="0" xfId="0" applyFont="1" applyAlignment="1">
      <alignment wrapText="1"/>
    </xf>
    <xf numFmtId="0" fontId="20" fillId="0" borderId="0" xfId="0" applyFont="1" applyAlignment="1">
      <alignment horizontal="left" vertical="top"/>
    </xf>
    <xf numFmtId="4" fontId="22" fillId="0" borderId="0" xfId="0" applyNumberFormat="1" applyFont="1" applyAlignment="1">
      <alignment horizontal="right"/>
    </xf>
    <xf numFmtId="0" fontId="19" fillId="0" borderId="0" xfId="0" applyFont="1" applyAlignment="1">
      <alignment vertical="top" wrapText="1"/>
    </xf>
    <xf numFmtId="0" fontId="19" fillId="0" borderId="0" xfId="0" applyFont="1" applyAlignment="1">
      <alignment horizontal="right" vertical="top" wrapText="1"/>
    </xf>
    <xf numFmtId="0" fontId="23" fillId="0" borderId="0" xfId="0" applyFont="1" applyAlignment="1">
      <alignment horizontal="justify" vertical="top" wrapText="1"/>
    </xf>
    <xf numFmtId="49" fontId="7" fillId="0" borderId="0" xfId="0" applyNumberFormat="1" applyFont="1" applyAlignment="1">
      <alignment vertical="top"/>
    </xf>
    <xf numFmtId="0" fontId="7" fillId="0" borderId="0" xfId="0" applyFont="1" applyAlignment="1">
      <alignment horizontal="right" wrapText="1"/>
    </xf>
    <xf numFmtId="4" fontId="7" fillId="0" borderId="0" xfId="0" applyNumberFormat="1" applyFont="1" applyAlignment="1">
      <alignment horizontal="right" wrapText="1"/>
    </xf>
    <xf numFmtId="2" fontId="19" fillId="0" borderId="0" xfId="0" applyNumberFormat="1" applyFont="1" applyAlignment="1">
      <alignment wrapText="1"/>
    </xf>
    <xf numFmtId="0" fontId="20" fillId="0" borderId="0" xfId="0" applyFont="1" applyAlignment="1">
      <alignment vertical="top" wrapText="1"/>
    </xf>
    <xf numFmtId="4" fontId="20" fillId="0" borderId="0" xfId="0" applyNumberFormat="1" applyFont="1"/>
    <xf numFmtId="0" fontId="16" fillId="0" borderId="0" xfId="0" applyFont="1" applyAlignment="1">
      <alignment horizontal="right" vertical="center" wrapText="1"/>
    </xf>
    <xf numFmtId="0" fontId="20" fillId="0" borderId="0" xfId="0" applyFont="1" applyAlignment="1">
      <alignment horizontal="right" vertical="center"/>
    </xf>
    <xf numFmtId="4" fontId="16" fillId="0" borderId="0" xfId="0" applyNumberFormat="1" applyFont="1" applyAlignment="1">
      <alignment horizontal="right" vertical="center"/>
    </xf>
    <xf numFmtId="0" fontId="16" fillId="0" borderId="0" xfId="0" applyFont="1" applyAlignment="1">
      <alignment vertical="top"/>
    </xf>
    <xf numFmtId="0" fontId="8" fillId="0" borderId="0" xfId="0" applyFont="1"/>
    <xf numFmtId="0" fontId="21" fillId="0" borderId="0" xfId="0" applyFont="1" applyAlignment="1">
      <alignment horizontal="center" vertical="center" wrapText="1"/>
    </xf>
  </cellXfs>
  <cellStyles count="19">
    <cellStyle name="Comma" xfId="5" builtinId="3"/>
    <cellStyle name="Excel Built-in Normal" xfId="3"/>
    <cellStyle name="Excel Built-in Normal 1" xfId="13"/>
    <cellStyle name="Normal" xfId="0" builtinId="0"/>
    <cellStyle name="Normal 2" xfId="1"/>
    <cellStyle name="Normal 3" xfId="2"/>
    <cellStyle name="Normal 3 2" xfId="9"/>
    <cellStyle name="Normal 3 3" xfId="14"/>
    <cellStyle name="Normal 4" xfId="4"/>
    <cellStyle name="Normal 4 2" xfId="10"/>
    <cellStyle name="Normal 4 3" xfId="15"/>
    <cellStyle name="Normal 5" xfId="6"/>
    <cellStyle name="Normal 5 2" xfId="11"/>
    <cellStyle name="Normal 5 3" xfId="16"/>
    <cellStyle name="Normal 6" xfId="7"/>
    <cellStyle name="Normal 6 2" xfId="12"/>
    <cellStyle name="Normal 6 3" xfId="17"/>
    <cellStyle name="Normal 7" xfId="8"/>
    <cellStyle name="Normal 7 2" xfId="1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F127"/>
  <sheetViews>
    <sheetView tabSelected="1" view="pageBreakPreview" topLeftCell="A102" zoomScale="85" zoomScaleNormal="85" zoomScaleSheetLayoutView="85" workbookViewId="0">
      <selection activeCell="E101" sqref="E101:F101"/>
    </sheetView>
  </sheetViews>
  <sheetFormatPr defaultColWidth="9.140625" defaultRowHeight="14.25"/>
  <cols>
    <col min="1" max="1" width="3.7109375" style="26" customWidth="1"/>
    <col min="2" max="2" width="64.28515625" style="27" customWidth="1"/>
    <col min="3" max="3" width="9.7109375" style="28" customWidth="1"/>
    <col min="4" max="4" width="9.140625" style="20" customWidth="1"/>
    <col min="5" max="5" width="11.28515625" style="29" customWidth="1"/>
    <col min="6" max="6" width="18.5703125" style="29" customWidth="1"/>
    <col min="7" max="16384" width="9.140625" style="14"/>
  </cols>
  <sheetData>
    <row r="2" spans="1:6" ht="41.25" customHeight="1">
      <c r="A2" s="71" t="s">
        <v>93</v>
      </c>
      <c r="B2" s="71"/>
      <c r="C2" s="71"/>
      <c r="D2" s="71"/>
      <c r="E2" s="71"/>
      <c r="F2" s="71"/>
    </row>
    <row r="3" spans="1:6">
      <c r="A3" s="15"/>
      <c r="B3" s="16"/>
      <c r="C3" s="17"/>
      <c r="D3" s="18"/>
      <c r="E3" s="19"/>
      <c r="F3" s="19"/>
    </row>
    <row r="4" spans="1:6" ht="18.75" customHeight="1">
      <c r="A4" s="15"/>
      <c r="B4" s="21" t="s">
        <v>0</v>
      </c>
      <c r="C4" s="17"/>
      <c r="D4" s="18"/>
      <c r="E4" s="19"/>
      <c r="F4" s="19"/>
    </row>
    <row r="5" spans="1:6" ht="29.25" customHeight="1">
      <c r="A5" s="22" t="s">
        <v>8</v>
      </c>
      <c r="B5" s="23" t="s">
        <v>1</v>
      </c>
      <c r="C5" s="24" t="s">
        <v>62</v>
      </c>
      <c r="D5" s="18" t="s">
        <v>2</v>
      </c>
      <c r="E5" s="25" t="s">
        <v>61</v>
      </c>
      <c r="F5" s="19" t="s">
        <v>3</v>
      </c>
    </row>
    <row r="6" spans="1:6" ht="17.25" customHeight="1">
      <c r="A6" s="15"/>
      <c r="B6" s="21" t="s">
        <v>36</v>
      </c>
      <c r="C6" s="17"/>
      <c r="D6" s="18"/>
      <c r="E6" s="19"/>
      <c r="F6" s="19"/>
    </row>
    <row r="7" spans="1:6" ht="16.5" customHeight="1"/>
    <row r="8" spans="1:6" ht="198.95" customHeight="1">
      <c r="A8" s="15" t="s">
        <v>4</v>
      </c>
      <c r="B8" s="16" t="s">
        <v>63</v>
      </c>
      <c r="C8" s="30" t="s">
        <v>35</v>
      </c>
      <c r="D8" s="31">
        <v>432.78</v>
      </c>
      <c r="E8" s="19"/>
      <c r="F8" s="19"/>
    </row>
    <row r="9" spans="1:6" ht="16.350000000000001" customHeight="1">
      <c r="A9" s="15"/>
      <c r="B9" s="16"/>
      <c r="C9" s="30"/>
      <c r="D9" s="31"/>
      <c r="E9" s="19"/>
      <c r="F9" s="19" t="str">
        <f>IF(E9&lt;&gt;0,IF(D9&lt;&gt;"",D9*E9,E9),"")</f>
        <v/>
      </c>
    </row>
    <row r="10" spans="1:6" ht="201.6" customHeight="1">
      <c r="A10" s="15" t="s">
        <v>5</v>
      </c>
      <c r="B10" s="16" t="s">
        <v>94</v>
      </c>
      <c r="C10" s="30" t="s">
        <v>35</v>
      </c>
      <c r="D10" s="31">
        <v>5223.47</v>
      </c>
      <c r="E10" s="19"/>
      <c r="F10" s="19"/>
    </row>
    <row r="11" spans="1:6" ht="16.350000000000001" customHeight="1">
      <c r="A11" s="15"/>
      <c r="B11" s="16"/>
      <c r="C11" s="30"/>
      <c r="D11" s="31"/>
      <c r="E11" s="19"/>
      <c r="F11" s="19" t="str">
        <f>IF(E11&lt;&gt;0,IF(D11&lt;&gt;"",D11*E11,E11),"")</f>
        <v/>
      </c>
    </row>
    <row r="12" spans="1:6" ht="16.350000000000001" customHeight="1">
      <c r="A12" s="15"/>
      <c r="B12" s="16"/>
      <c r="C12" s="17"/>
      <c r="D12" s="18"/>
      <c r="E12" s="19"/>
      <c r="F12" s="19"/>
    </row>
    <row r="13" spans="1:6" ht="202.5">
      <c r="A13" s="15" t="s">
        <v>6</v>
      </c>
      <c r="B13" s="32" t="s">
        <v>42</v>
      </c>
      <c r="C13" s="30" t="s">
        <v>41</v>
      </c>
      <c r="D13" s="31">
        <v>1</v>
      </c>
      <c r="E13" s="19"/>
      <c r="F13" s="19"/>
    </row>
    <row r="14" spans="1:6">
      <c r="A14" s="15"/>
      <c r="B14" s="32"/>
      <c r="C14" s="30"/>
      <c r="D14" s="31"/>
      <c r="E14" s="19"/>
      <c r="F14" s="19"/>
    </row>
    <row r="15" spans="1:6" ht="100.5" customHeight="1">
      <c r="A15" s="15" t="s">
        <v>7</v>
      </c>
      <c r="B15" s="16" t="s">
        <v>40</v>
      </c>
      <c r="C15" s="30" t="s">
        <v>41</v>
      </c>
      <c r="D15" s="31">
        <v>1</v>
      </c>
      <c r="E15" s="18"/>
      <c r="F15" s="19" t="str">
        <f>IF(E15&lt;&gt;0,IF(D15&lt;&gt;"",D15*E15,E15),"")</f>
        <v/>
      </c>
    </row>
    <row r="16" spans="1:6">
      <c r="A16" s="15"/>
      <c r="B16" s="16"/>
      <c r="C16" s="30"/>
      <c r="D16" s="31"/>
      <c r="E16" s="19"/>
      <c r="F16" s="19" t="str">
        <f>IF(E16&lt;&gt;0,IF(D16&lt;&gt;"",D16*E16,E16),"")</f>
        <v/>
      </c>
    </row>
    <row r="17" spans="1:6" ht="16.350000000000001" customHeight="1">
      <c r="A17" s="15"/>
      <c r="B17" s="21" t="s">
        <v>39</v>
      </c>
      <c r="C17" s="34"/>
      <c r="D17" s="35"/>
      <c r="E17" s="36" t="s">
        <v>9</v>
      </c>
      <c r="F17" s="36">
        <f>SUM(F8:F16)</f>
        <v>0</v>
      </c>
    </row>
    <row r="18" spans="1:6" ht="16.350000000000001" customHeight="1">
      <c r="A18" s="15"/>
      <c r="B18" s="16"/>
      <c r="C18" s="17"/>
      <c r="D18" s="18"/>
      <c r="E18" s="19"/>
      <c r="F18" s="19"/>
    </row>
    <row r="19" spans="1:6" ht="16.5" customHeight="1">
      <c r="A19" s="15"/>
      <c r="B19" s="21" t="s">
        <v>37</v>
      </c>
      <c r="C19" s="17"/>
      <c r="D19" s="18"/>
      <c r="E19" s="19"/>
      <c r="F19" s="19"/>
    </row>
    <row r="21" spans="1:6" ht="16.350000000000001" customHeight="1">
      <c r="A21" s="15"/>
      <c r="B21" s="16"/>
      <c r="C21" s="38"/>
      <c r="D21" s="31"/>
      <c r="E21" s="19"/>
      <c r="F21" s="19" t="str">
        <f t="shared" ref="F21:F23" si="0">IF(E21&lt;&gt;0,IF(D21&lt;&gt;"",D21*E21,E21),"")</f>
        <v/>
      </c>
    </row>
    <row r="22" spans="1:6" ht="52.7" customHeight="1">
      <c r="A22" s="15" t="s">
        <v>4</v>
      </c>
      <c r="B22" s="7" t="s">
        <v>50</v>
      </c>
      <c r="C22" s="17" t="s">
        <v>11</v>
      </c>
      <c r="D22" s="31">
        <v>744.82</v>
      </c>
      <c r="E22" s="8"/>
      <c r="F22" s="19"/>
    </row>
    <row r="23" spans="1:6" ht="16.350000000000001" customHeight="1">
      <c r="A23" s="15"/>
      <c r="B23" s="16"/>
      <c r="C23" s="38"/>
      <c r="D23" s="31"/>
      <c r="E23" s="19"/>
      <c r="F23" s="19" t="str">
        <f t="shared" si="0"/>
        <v/>
      </c>
    </row>
    <row r="24" spans="1:6" ht="16.350000000000001" customHeight="1">
      <c r="A24" s="15"/>
      <c r="B24" s="7"/>
      <c r="C24" s="17"/>
      <c r="D24" s="31"/>
      <c r="E24" s="8"/>
      <c r="F24" s="19" t="str">
        <f>IF(E24&lt;&gt;0,IF(D24&lt;&gt;"",D24*E24,E24),"")</f>
        <v/>
      </c>
    </row>
    <row r="25" spans="1:6" s="40" customFormat="1" ht="61.35" customHeight="1">
      <c r="A25" s="9" t="s">
        <v>5</v>
      </c>
      <c r="B25" s="7" t="s">
        <v>47</v>
      </c>
      <c r="C25" s="38" t="s">
        <v>41</v>
      </c>
      <c r="D25" s="31">
        <v>6</v>
      </c>
      <c r="E25" s="10"/>
      <c r="F25" s="18"/>
    </row>
    <row r="26" spans="1:6" ht="16.5" customHeight="1">
      <c r="A26" s="9"/>
      <c r="B26" s="7"/>
      <c r="C26" s="17"/>
      <c r="D26" s="31"/>
      <c r="E26" s="11"/>
      <c r="F26" s="19"/>
    </row>
    <row r="27" spans="1:6" ht="16.350000000000001" customHeight="1">
      <c r="A27" s="15"/>
      <c r="B27" s="21" t="s">
        <v>38</v>
      </c>
      <c r="C27" s="34"/>
      <c r="D27" s="35"/>
      <c r="E27" s="36" t="s">
        <v>9</v>
      </c>
      <c r="F27" s="36">
        <f>SUM(F21:F26)</f>
        <v>0</v>
      </c>
    </row>
    <row r="28" spans="1:6">
      <c r="A28" s="15"/>
      <c r="B28" s="41"/>
      <c r="C28" s="34"/>
      <c r="D28" s="35"/>
      <c r="E28" s="36"/>
      <c r="F28" s="36"/>
    </row>
    <row r="29" spans="1:6" ht="18" customHeight="1">
      <c r="A29" s="15"/>
      <c r="B29" s="21" t="s">
        <v>95</v>
      </c>
      <c r="C29" s="17"/>
      <c r="D29" s="18"/>
      <c r="E29" s="19"/>
      <c r="F29" s="19" t="str">
        <f>IF(E29&lt;&gt;0,IF(D29&lt;&gt;"",D29*E29,E29),"")</f>
        <v/>
      </c>
    </row>
    <row r="30" spans="1:6" ht="16.5" customHeight="1"/>
    <row r="31" spans="1:6" s="49" customFormat="1" ht="91.35" customHeight="1">
      <c r="A31" s="37" t="s">
        <v>4</v>
      </c>
      <c r="B31" s="52" t="s">
        <v>76</v>
      </c>
      <c r="C31" s="38"/>
      <c r="D31" s="18"/>
      <c r="E31" s="18"/>
      <c r="F31" s="18"/>
    </row>
    <row r="32" spans="1:6">
      <c r="A32" s="45"/>
      <c r="B32" s="32" t="s">
        <v>54</v>
      </c>
      <c r="C32" s="33" t="s">
        <v>57</v>
      </c>
      <c r="D32" s="18">
        <v>1962.93</v>
      </c>
      <c r="E32" s="18"/>
      <c r="F32" s="19"/>
    </row>
    <row r="33" spans="1:6">
      <c r="A33" s="45"/>
      <c r="B33" s="32" t="s">
        <v>55</v>
      </c>
      <c r="C33" s="33" t="s">
        <v>58</v>
      </c>
      <c r="D33" s="18">
        <v>568.34</v>
      </c>
      <c r="E33" s="18"/>
      <c r="F33" s="19"/>
    </row>
    <row r="34" spans="1:6" ht="16.350000000000001" customHeight="1">
      <c r="A34" s="15"/>
      <c r="B34" s="32"/>
      <c r="C34" s="17"/>
      <c r="D34" s="18"/>
      <c r="E34" s="19"/>
      <c r="F34" s="19" t="str">
        <f>IF(E34&lt;&gt;0,IF(D34&lt;&gt;"",D34*E34,E34),"")</f>
        <v/>
      </c>
    </row>
    <row r="35" spans="1:6" ht="40.5">
      <c r="A35" s="37" t="s">
        <v>5</v>
      </c>
      <c r="B35" s="52" t="s">
        <v>74</v>
      </c>
      <c r="C35" s="33" t="s">
        <v>57</v>
      </c>
      <c r="D35" s="18">
        <v>1962.93</v>
      </c>
      <c r="E35" s="18"/>
      <c r="F35" s="18"/>
    </row>
    <row r="36" spans="1:6" ht="16.350000000000001" customHeight="1">
      <c r="A36" s="15"/>
      <c r="B36" s="32"/>
      <c r="C36" s="17"/>
      <c r="D36" s="18"/>
      <c r="E36" s="19"/>
      <c r="F36" s="19"/>
    </row>
    <row r="37" spans="1:6" ht="75" customHeight="1">
      <c r="A37" s="37" t="s">
        <v>6</v>
      </c>
      <c r="B37" s="52" t="s">
        <v>75</v>
      </c>
      <c r="C37" s="33" t="s">
        <v>57</v>
      </c>
      <c r="D37" s="18">
        <v>1962.93</v>
      </c>
      <c r="E37" s="18"/>
      <c r="F37" s="18"/>
    </row>
    <row r="38" spans="1:6" ht="16.350000000000001" customHeight="1">
      <c r="A38" s="15"/>
      <c r="B38" s="32"/>
      <c r="C38" s="17"/>
      <c r="D38" s="18"/>
      <c r="E38" s="19"/>
      <c r="F38" s="19"/>
    </row>
    <row r="39" spans="1:6" ht="189">
      <c r="A39" s="37" t="s">
        <v>7</v>
      </c>
      <c r="B39" s="52" t="s">
        <v>87</v>
      </c>
      <c r="C39" s="38" t="s">
        <v>59</v>
      </c>
      <c r="D39" s="18">
        <v>9.89</v>
      </c>
      <c r="E39" s="18"/>
      <c r="F39" s="18"/>
    </row>
    <row r="40" spans="1:6" ht="16.5" customHeight="1">
      <c r="A40" s="15"/>
      <c r="B40" s="32"/>
      <c r="C40" s="17"/>
      <c r="D40" s="18"/>
      <c r="E40" s="19"/>
      <c r="F40" s="18" t="str">
        <f t="shared" ref="F40:F48" si="1">IF(E40&lt;&gt;0,IF(D40&lt;&gt;"",D40*E40,E40),"")</f>
        <v/>
      </c>
    </row>
    <row r="41" spans="1:6" s="39" customFormat="1" ht="148.5">
      <c r="A41" s="37" t="s">
        <v>12</v>
      </c>
      <c r="B41" s="53" t="s">
        <v>64</v>
      </c>
      <c r="C41" s="38" t="s">
        <v>35</v>
      </c>
      <c r="D41" s="18">
        <v>1869.43</v>
      </c>
      <c r="E41" s="19"/>
      <c r="F41" s="18"/>
    </row>
    <row r="42" spans="1:6" s="39" customFormat="1" ht="17.25" customHeight="1">
      <c r="A42" s="37"/>
      <c r="B42" s="53"/>
      <c r="C42" s="33"/>
      <c r="D42" s="54"/>
      <c r="E42" s="19"/>
      <c r="F42" s="18" t="str">
        <f t="shared" si="1"/>
        <v/>
      </c>
    </row>
    <row r="43" spans="1:6" s="39" customFormat="1" ht="17.25" customHeight="1">
      <c r="A43" s="55"/>
      <c r="B43" s="53"/>
      <c r="C43" s="33"/>
      <c r="D43" s="54"/>
      <c r="E43" s="19"/>
      <c r="F43" s="18" t="str">
        <f t="shared" si="1"/>
        <v/>
      </c>
    </row>
    <row r="44" spans="1:6" s="39" customFormat="1" ht="94.5">
      <c r="A44" s="55" t="s">
        <v>13</v>
      </c>
      <c r="B44" s="53" t="s">
        <v>77</v>
      </c>
      <c r="C44" s="33"/>
      <c r="D44" s="18"/>
      <c r="E44" s="56"/>
      <c r="F44" s="18" t="str">
        <f>IF(E44&lt;&gt;0,IF(D44&lt;&gt;"",D44*E44,E44),"")</f>
        <v/>
      </c>
    </row>
    <row r="45" spans="1:6">
      <c r="A45" s="45"/>
      <c r="B45" s="32" t="s">
        <v>72</v>
      </c>
      <c r="C45" s="33" t="s">
        <v>57</v>
      </c>
      <c r="D45" s="18">
        <v>1869.43</v>
      </c>
      <c r="E45" s="18"/>
      <c r="F45" s="18"/>
    </row>
    <row r="46" spans="1:6" s="39" customFormat="1" ht="17.25" customHeight="1">
      <c r="A46" s="37"/>
      <c r="B46" s="57"/>
      <c r="C46" s="58"/>
      <c r="D46" s="57"/>
      <c r="E46" s="19"/>
      <c r="F46" s="18" t="str">
        <f t="shared" si="1"/>
        <v/>
      </c>
    </row>
    <row r="47" spans="1:6" s="39" customFormat="1" ht="158.25" customHeight="1">
      <c r="A47" s="55" t="s">
        <v>33</v>
      </c>
      <c r="B47" s="53" t="s">
        <v>78</v>
      </c>
      <c r="C47" s="33" t="s">
        <v>57</v>
      </c>
      <c r="D47" s="18">
        <v>1962.93</v>
      </c>
      <c r="E47" s="18"/>
      <c r="F47" s="18"/>
    </row>
    <row r="48" spans="1:6" s="39" customFormat="1" ht="15.75" customHeight="1">
      <c r="A48" s="55"/>
      <c r="B48" s="53"/>
      <c r="C48" s="33"/>
      <c r="D48" s="54"/>
      <c r="E48" s="19"/>
      <c r="F48" s="18" t="str">
        <f t="shared" si="1"/>
        <v/>
      </c>
    </row>
    <row r="49" spans="1:6" s="39" customFormat="1" ht="164.65" customHeight="1">
      <c r="A49" s="37" t="s">
        <v>46</v>
      </c>
      <c r="B49" s="32" t="s">
        <v>86</v>
      </c>
      <c r="C49" s="33" t="s">
        <v>34</v>
      </c>
      <c r="D49" s="18">
        <v>21</v>
      </c>
      <c r="E49" s="18"/>
      <c r="F49" s="18"/>
    </row>
    <row r="50" spans="1:6" s="39" customFormat="1" ht="17.25" customHeight="1">
      <c r="A50" s="55"/>
      <c r="B50" s="59"/>
      <c r="C50" s="33"/>
      <c r="D50" s="54"/>
      <c r="E50" s="19"/>
      <c r="F50" s="19"/>
    </row>
    <row r="51" spans="1:6" ht="16.350000000000001" customHeight="1">
      <c r="A51" s="15"/>
      <c r="B51" s="21" t="s">
        <v>96</v>
      </c>
      <c r="C51" s="34"/>
      <c r="D51" s="35"/>
      <c r="E51" s="36" t="s">
        <v>9</v>
      </c>
      <c r="F51" s="36">
        <f>SUM(F31:F50)</f>
        <v>0</v>
      </c>
    </row>
    <row r="52" spans="1:6" ht="16.350000000000001" customHeight="1">
      <c r="A52" s="15"/>
      <c r="B52" s="59"/>
      <c r="C52" s="17"/>
      <c r="D52" s="18"/>
      <c r="E52" s="19"/>
      <c r="F52" s="19" t="str">
        <f t="shared" ref="F52:F57" si="2">IF(E52&lt;&gt;0,IF(D52&lt;&gt;"",D52*E52,E52),"")</f>
        <v/>
      </c>
    </row>
    <row r="53" spans="1:6" ht="17.25" customHeight="1">
      <c r="A53" s="15"/>
      <c r="B53" s="21" t="s">
        <v>97</v>
      </c>
      <c r="C53" s="17"/>
      <c r="D53" s="18"/>
      <c r="E53" s="19"/>
      <c r="F53" s="19" t="str">
        <f>IF(E53&lt;&gt;0,IF(D53&lt;&gt;"",D53*E53,E53),"")</f>
        <v/>
      </c>
    </row>
    <row r="55" spans="1:6" ht="54">
      <c r="A55" s="15" t="s">
        <v>4</v>
      </c>
      <c r="B55" s="16" t="s">
        <v>88</v>
      </c>
      <c r="C55" s="17" t="s">
        <v>35</v>
      </c>
      <c r="D55" s="18">
        <v>117.33</v>
      </c>
      <c r="E55" s="18"/>
      <c r="F55" s="19"/>
    </row>
    <row r="56" spans="1:6" ht="16.350000000000001" customHeight="1">
      <c r="A56" s="15"/>
      <c r="B56" s="32"/>
      <c r="C56" s="17"/>
      <c r="D56" s="18"/>
      <c r="E56" s="19"/>
      <c r="F56" s="19" t="str">
        <f t="shared" si="2"/>
        <v/>
      </c>
    </row>
    <row r="57" spans="1:6" ht="162">
      <c r="A57" s="37" t="s">
        <v>5</v>
      </c>
      <c r="B57" s="32" t="s">
        <v>89</v>
      </c>
      <c r="C57" s="38" t="s">
        <v>35</v>
      </c>
      <c r="D57" s="18">
        <v>26.82</v>
      </c>
      <c r="E57" s="18"/>
      <c r="F57" s="18"/>
    </row>
    <row r="58" spans="1:6" ht="16.5" customHeight="1">
      <c r="A58" s="37"/>
      <c r="B58" s="32"/>
      <c r="C58" s="38"/>
      <c r="D58" s="18"/>
      <c r="E58" s="18"/>
      <c r="F58" s="18"/>
    </row>
    <row r="59" spans="1:6" ht="135">
      <c r="A59" s="60" t="s">
        <v>6</v>
      </c>
      <c r="B59" s="7" t="s">
        <v>90</v>
      </c>
      <c r="C59" s="61" t="s">
        <v>35</v>
      </c>
      <c r="D59" s="62">
        <v>91.32</v>
      </c>
    </row>
    <row r="60" spans="1:6" ht="16.5" customHeight="1">
      <c r="A60" s="37"/>
      <c r="B60" s="32"/>
      <c r="C60" s="38"/>
      <c r="D60" s="18"/>
      <c r="E60" s="18"/>
      <c r="F60" s="18"/>
    </row>
    <row r="61" spans="1:6" ht="108">
      <c r="A61" s="37" t="s">
        <v>7</v>
      </c>
      <c r="B61" s="32" t="s">
        <v>91</v>
      </c>
      <c r="C61" s="38" t="s">
        <v>35</v>
      </c>
      <c r="D61" s="18">
        <v>30.82</v>
      </c>
      <c r="E61" s="18"/>
    </row>
    <row r="62" spans="1:6" ht="17.25" customHeight="1">
      <c r="A62" s="37"/>
      <c r="B62" s="32"/>
      <c r="C62" s="38"/>
      <c r="D62" s="18"/>
      <c r="E62" s="18"/>
      <c r="F62" s="29" t="str">
        <f t="shared" ref="F59:F69" si="3">IF(E62&lt;&gt;0,IF(D62&lt;&gt;"",D62*E62,E62),"")</f>
        <v/>
      </c>
    </row>
    <row r="63" spans="1:6" ht="42" customHeight="1">
      <c r="A63" s="37" t="s">
        <v>12</v>
      </c>
      <c r="B63" s="16" t="s">
        <v>69</v>
      </c>
      <c r="C63" s="38" t="s">
        <v>10</v>
      </c>
      <c r="D63" s="18">
        <v>45.1</v>
      </c>
      <c r="E63" s="18"/>
    </row>
    <row r="64" spans="1:6" ht="17.25" customHeight="1">
      <c r="A64" s="37"/>
      <c r="B64" s="16"/>
      <c r="C64" s="38"/>
      <c r="D64" s="18"/>
      <c r="E64" s="18"/>
    </row>
    <row r="65" spans="1:6" ht="43.5" customHeight="1">
      <c r="A65" s="37" t="s">
        <v>13</v>
      </c>
      <c r="B65" s="16" t="s">
        <v>70</v>
      </c>
      <c r="C65" s="38" t="s">
        <v>10</v>
      </c>
      <c r="D65" s="18">
        <v>45.1</v>
      </c>
      <c r="E65" s="18"/>
    </row>
    <row r="66" spans="1:6" s="39" customFormat="1" ht="17.25" customHeight="1">
      <c r="A66" s="55"/>
      <c r="B66" s="59"/>
      <c r="C66" s="33"/>
      <c r="D66" s="54"/>
      <c r="E66" s="19"/>
      <c r="F66" s="29"/>
    </row>
    <row r="67" spans="1:6" s="39" customFormat="1" ht="43.5" customHeight="1">
      <c r="A67" s="55" t="s">
        <v>33</v>
      </c>
      <c r="B67" s="16" t="s">
        <v>71</v>
      </c>
      <c r="C67" s="38" t="s">
        <v>10</v>
      </c>
      <c r="D67" s="54">
        <v>45.1</v>
      </c>
      <c r="E67" s="19"/>
      <c r="F67" s="29"/>
    </row>
    <row r="68" spans="1:6" s="39" customFormat="1" ht="17.25" customHeight="1">
      <c r="A68" s="55"/>
      <c r="B68" s="59"/>
      <c r="C68" s="33"/>
      <c r="D68" s="54"/>
      <c r="E68" s="19"/>
      <c r="F68" s="29" t="str">
        <f t="shared" si="3"/>
        <v/>
      </c>
    </row>
    <row r="69" spans="1:6" s="39" customFormat="1" ht="42" customHeight="1">
      <c r="A69" s="55" t="s">
        <v>46</v>
      </c>
      <c r="B69" s="57" t="s">
        <v>92</v>
      </c>
      <c r="C69" s="33" t="s">
        <v>34</v>
      </c>
      <c r="D69" s="63">
        <v>3</v>
      </c>
      <c r="E69" s="19"/>
      <c r="F69" s="29"/>
    </row>
    <row r="70" spans="1:6" s="39" customFormat="1" ht="17.25" customHeight="1">
      <c r="A70" s="55"/>
      <c r="B70" s="59"/>
      <c r="C70" s="33"/>
      <c r="D70" s="54"/>
      <c r="E70" s="19"/>
      <c r="F70" s="19"/>
    </row>
    <row r="71" spans="1:6" ht="17.25" customHeight="1">
      <c r="A71" s="15"/>
      <c r="B71" s="21" t="s">
        <v>98</v>
      </c>
      <c r="C71" s="34"/>
      <c r="D71" s="35"/>
      <c r="E71" s="36" t="s">
        <v>9</v>
      </c>
      <c r="F71" s="36">
        <f>SUM(F55:F69)</f>
        <v>0</v>
      </c>
    </row>
    <row r="72" spans="1:6" ht="16.350000000000001" customHeight="1">
      <c r="A72" s="15"/>
      <c r="B72" s="59"/>
      <c r="C72" s="17"/>
      <c r="D72" s="18"/>
      <c r="E72" s="19"/>
      <c r="F72" s="19" t="str">
        <f>IF(E72&lt;&gt;0,IF(D72&lt;&gt;"",D72*E72,E72),"")</f>
        <v/>
      </c>
    </row>
    <row r="73" spans="1:6">
      <c r="A73" s="44"/>
      <c r="B73" s="21" t="s">
        <v>99</v>
      </c>
      <c r="C73" s="17"/>
      <c r="D73" s="18"/>
      <c r="E73" s="19"/>
      <c r="F73" s="19" t="str">
        <f>IF(E73&lt;&gt;0,IF(D73&lt;&gt;"",D73*E73,E73),"")</f>
        <v/>
      </c>
    </row>
    <row r="74" spans="1:6" ht="17.25" customHeight="1"/>
    <row r="75" spans="1:6" ht="108">
      <c r="A75" s="42" t="s">
        <v>4</v>
      </c>
      <c r="B75" s="32" t="s">
        <v>82</v>
      </c>
      <c r="C75" s="38"/>
      <c r="D75" s="31"/>
      <c r="E75" s="18"/>
      <c r="F75" s="18"/>
    </row>
    <row r="76" spans="1:6" ht="18" customHeight="1">
      <c r="A76" s="37"/>
      <c r="B76" s="47" t="s">
        <v>65</v>
      </c>
      <c r="C76" s="38" t="s">
        <v>10</v>
      </c>
      <c r="D76" s="31">
        <v>172.26</v>
      </c>
      <c r="E76" s="18"/>
      <c r="F76" s="18"/>
    </row>
    <row r="77" spans="1:6">
      <c r="A77" s="37"/>
      <c r="B77" s="47" t="s">
        <v>68</v>
      </c>
      <c r="C77" s="38" t="s">
        <v>10</v>
      </c>
      <c r="D77" s="31">
        <v>274.92</v>
      </c>
      <c r="E77" s="18"/>
      <c r="F77" s="18"/>
    </row>
    <row r="78" spans="1:6" s="39" customFormat="1">
      <c r="A78" s="37"/>
      <c r="B78" s="47" t="s">
        <v>66</v>
      </c>
      <c r="C78" s="38" t="s">
        <v>10</v>
      </c>
      <c r="D78" s="31">
        <v>111.45</v>
      </c>
      <c r="E78" s="18"/>
      <c r="F78" s="18"/>
    </row>
    <row r="79" spans="1:6" s="39" customFormat="1" ht="16.5" customHeight="1">
      <c r="A79" s="37"/>
      <c r="B79" s="47" t="s">
        <v>67</v>
      </c>
      <c r="C79" s="38" t="s">
        <v>10</v>
      </c>
      <c r="D79" s="31">
        <v>30.24</v>
      </c>
      <c r="E79" s="18"/>
      <c r="F79" s="18"/>
    </row>
    <row r="80" spans="1:6" s="39" customFormat="1" ht="18" customHeight="1">
      <c r="A80" s="37"/>
      <c r="B80" s="47" t="s">
        <v>83</v>
      </c>
      <c r="C80" s="33" t="s">
        <v>10</v>
      </c>
      <c r="D80" s="33">
        <v>308.33999999999997</v>
      </c>
      <c r="E80" s="18"/>
      <c r="F80" s="18"/>
    </row>
    <row r="81" spans="1:6" s="39" customFormat="1" ht="18" customHeight="1">
      <c r="A81" s="37"/>
      <c r="B81" s="47" t="s">
        <v>84</v>
      </c>
      <c r="C81" s="33" t="s">
        <v>10</v>
      </c>
      <c r="D81" s="33">
        <v>308.33999999999997</v>
      </c>
      <c r="E81" s="18"/>
      <c r="F81" s="18"/>
    </row>
    <row r="82" spans="1:6" s="39" customFormat="1" ht="18" customHeight="1">
      <c r="A82" s="45"/>
      <c r="B82" s="32"/>
      <c r="C82" s="17"/>
      <c r="D82" s="31"/>
      <c r="E82" s="19"/>
      <c r="F82" s="19"/>
    </row>
    <row r="83" spans="1:6" s="39" customFormat="1" ht="107.1" customHeight="1">
      <c r="A83" s="55" t="s">
        <v>5</v>
      </c>
      <c r="B83" s="53" t="s">
        <v>73</v>
      </c>
      <c r="C83" s="30"/>
      <c r="D83" s="46"/>
      <c r="E83" s="19"/>
      <c r="F83" s="19"/>
    </row>
    <row r="84" spans="1:6" s="39" customFormat="1" ht="18" customHeight="1">
      <c r="A84" s="15"/>
      <c r="B84" s="48" t="s">
        <v>60</v>
      </c>
      <c r="C84" s="17" t="s">
        <v>10</v>
      </c>
      <c r="D84" s="46">
        <v>412.34</v>
      </c>
      <c r="E84" s="18"/>
      <c r="F84" s="19"/>
    </row>
    <row r="85" spans="1:6" s="39" customFormat="1" ht="18" customHeight="1">
      <c r="A85" s="15"/>
      <c r="B85" s="48" t="s">
        <v>52</v>
      </c>
      <c r="C85" s="17" t="s">
        <v>10</v>
      </c>
      <c r="D85" s="46">
        <v>332.47</v>
      </c>
      <c r="E85" s="18"/>
      <c r="F85" s="19"/>
    </row>
    <row r="86" spans="1:6" ht="15" customHeight="1">
      <c r="A86" s="15"/>
      <c r="B86" s="48"/>
      <c r="C86" s="17"/>
      <c r="D86" s="46"/>
      <c r="E86" s="19"/>
      <c r="F86" s="19"/>
    </row>
    <row r="87" spans="1:6" ht="111.6" customHeight="1">
      <c r="A87" s="50" t="s">
        <v>6</v>
      </c>
      <c r="B87" s="32" t="s">
        <v>56</v>
      </c>
      <c r="C87" s="38" t="s">
        <v>34</v>
      </c>
      <c r="D87" s="31">
        <v>21</v>
      </c>
      <c r="E87" s="18"/>
      <c r="F87" s="18"/>
    </row>
    <row r="88" spans="1:6">
      <c r="A88" s="42"/>
      <c r="B88" s="32"/>
      <c r="C88" s="38"/>
      <c r="D88" s="31"/>
      <c r="E88" s="18"/>
      <c r="F88" s="18"/>
    </row>
    <row r="89" spans="1:6" s="39" customFormat="1" ht="91.7" customHeight="1">
      <c r="A89" s="55" t="s">
        <v>7</v>
      </c>
      <c r="B89" s="52" t="s">
        <v>79</v>
      </c>
      <c r="C89" s="33" t="s">
        <v>57</v>
      </c>
      <c r="D89" s="18">
        <v>1962.93</v>
      </c>
      <c r="E89" s="18"/>
      <c r="F89" s="18"/>
    </row>
    <row r="90" spans="1:6" s="39" customFormat="1">
      <c r="A90" s="42"/>
      <c r="B90" s="32"/>
      <c r="C90" s="38"/>
      <c r="D90" s="31"/>
      <c r="E90" s="18"/>
      <c r="F90" s="18"/>
    </row>
    <row r="91" spans="1:6" s="39" customFormat="1" ht="78.95" customHeight="1">
      <c r="A91" s="55" t="s">
        <v>12</v>
      </c>
      <c r="B91" s="53" t="s">
        <v>80</v>
      </c>
      <c r="C91" s="17" t="s">
        <v>10</v>
      </c>
      <c r="D91" s="31">
        <v>102.71</v>
      </c>
      <c r="E91" s="18"/>
      <c r="F91" s="18"/>
    </row>
    <row r="92" spans="1:6" s="39" customFormat="1">
      <c r="A92" s="42"/>
      <c r="B92" s="32"/>
      <c r="C92" s="38"/>
      <c r="D92" s="31"/>
      <c r="E92" s="18"/>
      <c r="F92" s="18" t="str">
        <f t="shared" ref="F88:F93" si="4">IF(E92&lt;&gt;0,IF(D92&lt;&gt;"",D92*E92,E92),"")</f>
        <v/>
      </c>
    </row>
    <row r="93" spans="1:6" s="39" customFormat="1" ht="54">
      <c r="A93" s="55" t="s">
        <v>13</v>
      </c>
      <c r="B93" s="53" t="s">
        <v>81</v>
      </c>
      <c r="C93" s="17" t="s">
        <v>34</v>
      </c>
      <c r="D93" s="31">
        <v>291</v>
      </c>
      <c r="E93" s="18"/>
      <c r="F93" s="18"/>
    </row>
    <row r="94" spans="1:6" s="39" customFormat="1">
      <c r="A94" s="42"/>
      <c r="B94" s="32"/>
      <c r="C94" s="38"/>
      <c r="D94" s="31"/>
      <c r="E94" s="18"/>
      <c r="F94" s="18"/>
    </row>
    <row r="95" spans="1:6" s="39" customFormat="1">
      <c r="A95" s="15"/>
      <c r="B95" s="21" t="s">
        <v>100</v>
      </c>
      <c r="C95" s="34"/>
      <c r="D95" s="35"/>
      <c r="E95" s="36" t="s">
        <v>9</v>
      </c>
      <c r="F95" s="36">
        <f>SUM(F75:F93)</f>
        <v>0</v>
      </c>
    </row>
    <row r="96" spans="1:6" s="39" customFormat="1" ht="15.95" customHeight="1">
      <c r="A96" s="15"/>
      <c r="B96" s="41"/>
      <c r="C96" s="34"/>
      <c r="D96" s="18"/>
      <c r="E96" s="36"/>
      <c r="F96" s="36"/>
    </row>
    <row r="97" spans="1:6" s="39" customFormat="1">
      <c r="A97" s="15"/>
      <c r="B97" s="16"/>
      <c r="C97" s="17"/>
      <c r="D97" s="18"/>
      <c r="E97" s="19"/>
      <c r="F97" s="19"/>
    </row>
    <row r="98" spans="1:6" s="39" customFormat="1">
      <c r="A98" s="44"/>
      <c r="B98" s="21" t="s">
        <v>101</v>
      </c>
      <c r="C98" s="17"/>
      <c r="D98" s="18"/>
      <c r="E98" s="19"/>
      <c r="F98" s="19"/>
    </row>
    <row r="99" spans="1:6" s="43" customFormat="1">
      <c r="A99" s="26"/>
      <c r="B99" s="27"/>
      <c r="C99" s="28"/>
      <c r="D99" s="20"/>
      <c r="E99" s="29"/>
      <c r="F99" s="29"/>
    </row>
    <row r="100" spans="1:6" s="51" customFormat="1" ht="173.1" customHeight="1">
      <c r="A100" s="15" t="s">
        <v>4</v>
      </c>
      <c r="B100" s="64" t="s">
        <v>53</v>
      </c>
      <c r="C100" s="17"/>
      <c r="D100" s="31"/>
      <c r="E100" s="19"/>
      <c r="F100" s="65"/>
    </row>
    <row r="101" spans="1:6" s="51" customFormat="1">
      <c r="A101" s="9"/>
      <c r="B101" s="12" t="s">
        <v>85</v>
      </c>
      <c r="C101" s="38" t="s">
        <v>34</v>
      </c>
      <c r="D101" s="31">
        <v>10</v>
      </c>
      <c r="E101" s="13"/>
      <c r="F101" s="19"/>
    </row>
    <row r="102" spans="1:6" s="51" customFormat="1" ht="17.25" customHeight="1">
      <c r="A102" s="9"/>
      <c r="B102" s="7"/>
      <c r="C102" s="38"/>
      <c r="D102" s="31"/>
      <c r="E102" s="13"/>
      <c r="F102" s="19"/>
    </row>
    <row r="103" spans="1:6" s="51" customFormat="1">
      <c r="A103" s="15"/>
      <c r="B103" s="21" t="s">
        <v>102</v>
      </c>
      <c r="C103" s="34"/>
      <c r="D103" s="35"/>
      <c r="E103" s="36" t="s">
        <v>9</v>
      </c>
      <c r="F103" s="36">
        <f>SUM(F100:F102)</f>
        <v>0</v>
      </c>
    </row>
    <row r="104" spans="1:6" s="51" customFormat="1" ht="16.350000000000001" customHeight="1">
      <c r="A104" s="15"/>
      <c r="B104" s="41"/>
      <c r="C104" s="34"/>
      <c r="D104" s="35"/>
      <c r="E104" s="36"/>
      <c r="F104" s="36"/>
    </row>
    <row r="105" spans="1:6" ht="16.350000000000001" customHeight="1">
      <c r="A105" s="15"/>
      <c r="B105" s="21" t="s">
        <v>103</v>
      </c>
      <c r="C105" s="17"/>
      <c r="D105" s="18"/>
      <c r="E105" s="19"/>
      <c r="F105" s="19"/>
    </row>
    <row r="106" spans="1:6">
      <c r="A106" s="42"/>
      <c r="B106" s="32"/>
      <c r="C106" s="38"/>
      <c r="D106" s="31"/>
      <c r="E106" s="31"/>
      <c r="F106" s="19"/>
    </row>
    <row r="107" spans="1:6" s="43" customFormat="1" ht="139.35" customHeight="1">
      <c r="A107" s="42" t="s">
        <v>4</v>
      </c>
      <c r="B107" s="32" t="s">
        <v>51</v>
      </c>
      <c r="C107" s="38" t="s">
        <v>10</v>
      </c>
      <c r="D107" s="31">
        <v>486.16</v>
      </c>
      <c r="E107" s="31"/>
      <c r="F107" s="19" t="str">
        <f>IF(E107&lt;&gt;0,IF(D107&lt;&gt;"",D107*E107,E107),"")</f>
        <v/>
      </c>
    </row>
    <row r="108" spans="1:6" s="43" customFormat="1">
      <c r="A108" s="7"/>
      <c r="B108" s="7"/>
      <c r="C108" s="17"/>
      <c r="D108" s="31"/>
      <c r="E108" s="19"/>
      <c r="F108" s="19"/>
    </row>
    <row r="109" spans="1:6">
      <c r="A109" s="15"/>
      <c r="B109" s="21" t="s">
        <v>103</v>
      </c>
      <c r="C109" s="34"/>
      <c r="D109" s="35"/>
      <c r="E109" s="36" t="s">
        <v>9</v>
      </c>
      <c r="F109" s="36">
        <f>SUM(F107:F108)</f>
        <v>0</v>
      </c>
    </row>
    <row r="110" spans="1:6">
      <c r="A110" s="15"/>
      <c r="B110" s="21"/>
      <c r="C110" s="34"/>
      <c r="D110" s="35"/>
      <c r="E110" s="36"/>
      <c r="F110" s="36"/>
    </row>
    <row r="111" spans="1:6" ht="72" customHeight="1">
      <c r="A111" s="44"/>
      <c r="B111" s="21" t="s">
        <v>14</v>
      </c>
      <c r="C111" s="17"/>
      <c r="D111" s="18"/>
      <c r="E111" s="19"/>
      <c r="F111" s="66" t="s">
        <v>15</v>
      </c>
    </row>
    <row r="112" spans="1:6" ht="15" customHeight="1">
      <c r="A112" s="44"/>
      <c r="B112" s="16"/>
      <c r="C112" s="17"/>
      <c r="D112" s="18"/>
      <c r="E112" s="19"/>
      <c r="F112" s="19"/>
    </row>
    <row r="113" spans="1:6" ht="18" customHeight="1">
      <c r="A113" s="44"/>
      <c r="B113" s="21" t="s">
        <v>48</v>
      </c>
      <c r="C113" s="67"/>
      <c r="D113" s="18"/>
      <c r="E113" s="19"/>
      <c r="F113" s="68">
        <f>F17</f>
        <v>0</v>
      </c>
    </row>
    <row r="114" spans="1:6" ht="18" customHeight="1">
      <c r="A114" s="44"/>
      <c r="B114" s="21" t="s">
        <v>49</v>
      </c>
      <c r="C114" s="67"/>
      <c r="D114" s="18"/>
      <c r="E114" s="19"/>
      <c r="F114" s="68">
        <f>F27</f>
        <v>0</v>
      </c>
    </row>
    <row r="115" spans="1:6" ht="18" customHeight="1">
      <c r="A115" s="44"/>
      <c r="B115" s="21" t="s">
        <v>95</v>
      </c>
      <c r="C115" s="67"/>
      <c r="D115" s="18"/>
      <c r="E115" s="19"/>
      <c r="F115" s="68">
        <f>F51</f>
        <v>0</v>
      </c>
    </row>
    <row r="116" spans="1:6" ht="18.75" customHeight="1">
      <c r="A116" s="44"/>
      <c r="B116" s="21" t="s">
        <v>104</v>
      </c>
      <c r="C116" s="67"/>
      <c r="D116" s="18"/>
      <c r="E116" s="19"/>
      <c r="F116" s="68">
        <f>F71</f>
        <v>0</v>
      </c>
    </row>
    <row r="117" spans="1:6" ht="18" customHeight="1">
      <c r="A117" s="44"/>
      <c r="B117" s="21" t="s">
        <v>99</v>
      </c>
      <c r="C117" s="67"/>
      <c r="D117" s="18"/>
      <c r="E117" s="19"/>
      <c r="F117" s="68">
        <f>F95</f>
        <v>0</v>
      </c>
    </row>
    <row r="118" spans="1:6" ht="18" customHeight="1">
      <c r="A118" s="44"/>
      <c r="B118" s="21" t="s">
        <v>101</v>
      </c>
      <c r="C118" s="67"/>
      <c r="D118" s="18"/>
      <c r="E118" s="19"/>
      <c r="F118" s="68">
        <f>F103</f>
        <v>0</v>
      </c>
    </row>
    <row r="119" spans="1:6" ht="18" customHeight="1">
      <c r="A119" s="44"/>
      <c r="B119" s="21" t="s">
        <v>103</v>
      </c>
      <c r="C119" s="67"/>
      <c r="D119" s="18"/>
      <c r="E119" s="19"/>
      <c r="F119" s="68">
        <f>F109</f>
        <v>0</v>
      </c>
    </row>
    <row r="120" spans="1:6" ht="18" customHeight="1">
      <c r="A120" s="15"/>
      <c r="B120" s="41"/>
      <c r="C120" s="17"/>
      <c r="D120" s="18"/>
      <c r="E120" s="19"/>
      <c r="F120" s="36"/>
    </row>
    <row r="121" spans="1:6" ht="18" customHeight="1">
      <c r="A121" s="69"/>
      <c r="B121" s="21" t="s">
        <v>18</v>
      </c>
      <c r="C121" s="34"/>
      <c r="D121" s="35"/>
      <c r="E121" s="36"/>
      <c r="F121" s="68">
        <f>SUM(F113:F119)</f>
        <v>0</v>
      </c>
    </row>
    <row r="122" spans="1:6" s="70" customFormat="1" ht="18" customHeight="1">
      <c r="A122" s="15"/>
      <c r="B122" s="21" t="s">
        <v>16</v>
      </c>
      <c r="C122" s="17"/>
      <c r="D122" s="18"/>
      <c r="E122" s="19"/>
      <c r="F122" s="68">
        <f>0.25*F121</f>
        <v>0</v>
      </c>
    </row>
    <row r="123" spans="1:6" ht="18" customHeight="1">
      <c r="A123" s="15"/>
      <c r="B123" s="21" t="s">
        <v>17</v>
      </c>
      <c r="C123" s="17"/>
      <c r="D123" s="18"/>
      <c r="E123" s="19"/>
      <c r="F123" s="68">
        <f>SUM(F121:F122)</f>
        <v>0</v>
      </c>
    </row>
    <row r="127" spans="1:6" ht="3.95" customHeight="1"/>
  </sheetData>
  <mergeCells count="1">
    <mergeCell ref="A2:F2"/>
  </mergeCells>
  <pageMargins left="0.98425196850393704" right="0.70866141732283472" top="0.74803149606299213" bottom="0.74803149606299213" header="0.31496062992125984" footer="0.31496062992125984"/>
  <pageSetup paperSize="9" scale="67" fitToWidth="0" fitToHeight="0" orientation="portrait" r:id="rId1"/>
</worksheet>
</file>

<file path=xl/worksheets/sheet2.xml><?xml version="1.0" encoding="utf-8"?>
<worksheet xmlns="http://schemas.openxmlformats.org/spreadsheetml/2006/main" xmlns:r="http://schemas.openxmlformats.org/officeDocument/2006/relationships">
  <dimension ref="A3:A33"/>
  <sheetViews>
    <sheetView workbookViewId="0">
      <selection activeCell="A6" sqref="A6"/>
    </sheetView>
  </sheetViews>
  <sheetFormatPr defaultRowHeight="15"/>
  <cols>
    <col min="1" max="1" width="82.7109375" customWidth="1"/>
  </cols>
  <sheetData>
    <row r="3" spans="1:1">
      <c r="A3" s="2" t="s">
        <v>19</v>
      </c>
    </row>
    <row r="4" spans="1:1">
      <c r="A4" s="3"/>
    </row>
    <row r="5" spans="1:1" ht="213.75">
      <c r="A5" s="1" t="s">
        <v>20</v>
      </c>
    </row>
    <row r="6" spans="1:1" ht="171">
      <c r="A6" s="1" t="s">
        <v>43</v>
      </c>
    </row>
    <row r="7" spans="1:1">
      <c r="A7" s="3"/>
    </row>
    <row r="8" spans="1:1">
      <c r="A8" s="2" t="s">
        <v>21</v>
      </c>
    </row>
    <row r="9" spans="1:1">
      <c r="A9" s="3"/>
    </row>
    <row r="10" spans="1:1" ht="240">
      <c r="A10" s="4" t="s">
        <v>22</v>
      </c>
    </row>
    <row r="11" spans="1:1" ht="360">
      <c r="A11" s="4" t="s">
        <v>23</v>
      </c>
    </row>
    <row r="12" spans="1:1">
      <c r="A12" s="3"/>
    </row>
    <row r="13" spans="1:1">
      <c r="A13" s="5" t="s">
        <v>24</v>
      </c>
    </row>
    <row r="14" spans="1:1">
      <c r="A14" s="3"/>
    </row>
    <row r="15" spans="1:1" ht="276">
      <c r="A15" s="4" t="s">
        <v>25</v>
      </c>
    </row>
    <row r="16" spans="1:1">
      <c r="A16" s="3"/>
    </row>
    <row r="17" spans="1:1">
      <c r="A17" s="6" t="s">
        <v>26</v>
      </c>
    </row>
    <row r="18" spans="1:1">
      <c r="A18" s="3"/>
    </row>
    <row r="19" spans="1:1" ht="84">
      <c r="A19" s="4" t="s">
        <v>44</v>
      </c>
    </row>
    <row r="20" spans="1:1">
      <c r="A20" s="3"/>
    </row>
    <row r="21" spans="1:1" ht="84">
      <c r="A21" s="3" t="s">
        <v>27</v>
      </c>
    </row>
    <row r="22" spans="1:1">
      <c r="A22" s="3"/>
    </row>
    <row r="23" spans="1:1">
      <c r="A23" s="5" t="s">
        <v>28</v>
      </c>
    </row>
    <row r="24" spans="1:1">
      <c r="A24" s="3"/>
    </row>
    <row r="25" spans="1:1" ht="396">
      <c r="A25" s="4" t="s">
        <v>29</v>
      </c>
    </row>
    <row r="26" spans="1:1">
      <c r="A26" s="3"/>
    </row>
    <row r="27" spans="1:1">
      <c r="A27" s="6" t="s">
        <v>30</v>
      </c>
    </row>
    <row r="28" spans="1:1">
      <c r="A28" s="3"/>
    </row>
    <row r="29" spans="1:1" ht="360">
      <c r="A29" s="4" t="s">
        <v>31</v>
      </c>
    </row>
    <row r="30" spans="1:1">
      <c r="A30" s="3"/>
    </row>
    <row r="31" spans="1:1">
      <c r="A31" s="5" t="s">
        <v>45</v>
      </c>
    </row>
    <row r="32" spans="1:1">
      <c r="A32" s="3"/>
    </row>
    <row r="33" spans="1:1" ht="300">
      <c r="A33" s="4" t="s">
        <v>32</v>
      </c>
    </row>
  </sheetData>
  <sheetProtection algorithmName="SHA-512" hashValue="5BAxmtgYUId91OW2wo6SDn0+PZPLsLBsNE3zTEmHssVzJOcPu3BG4ondnOS2LxCrsVXvosbUjvNbWJB+jhunSg==" saltValue="5gLtxJDCxMzc7fono3k3BQ==" spinCount="100000" sheet="1" objects="1" scenarios="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troskovnik</vt:lpstr>
      <vt:lpstr>opci uvjeti</vt:lpstr>
      <vt:lpstr>troskovnik!Print_Area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2023-03-30T11:01:46Z</dcterms:modified>
</cp:coreProperties>
</file>