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348" yWindow="1032" windowWidth="20628" windowHeight="20196"/>
  </bookViews>
  <sheets>
    <sheet name="troskovnik" sheetId="1" r:id="rId1"/>
    <sheet name="opci uvjeti" sheetId="2" r:id="rId2"/>
  </sheets>
  <definedNames>
    <definedName name="_Hlk130456737" localSheetId="0">troskovnik!$B$4</definedName>
    <definedName name="_Hlk130456809" localSheetId="0">troskovnik!$B$5</definedName>
    <definedName name="_xlnm.Print_Area" localSheetId="0">troskovnik!$A$1:$F$409</definedName>
  </definedNames>
  <calcPr calcId="152511"/>
</workbook>
</file>

<file path=xl/calcChain.xml><?xml version="1.0" encoding="utf-8"?>
<calcChain xmlns="http://schemas.openxmlformats.org/spreadsheetml/2006/main">
  <c r="F366" i="1" l="1"/>
  <c r="F193" i="1"/>
  <c r="F363" i="1"/>
  <c r="F360" i="1"/>
  <c r="F357" i="1"/>
  <c r="F230" i="1" l="1"/>
  <c r="F346" i="1"/>
  <c r="F270" i="1"/>
  <c r="F267" i="1"/>
  <c r="F174" i="1"/>
  <c r="F173" i="1"/>
  <c r="F172" i="1"/>
  <c r="F171" i="1"/>
  <c r="F170" i="1"/>
  <c r="F177" i="1"/>
  <c r="F178" i="1"/>
  <c r="F236" i="1"/>
  <c r="F255" i="1"/>
  <c r="F225" i="1"/>
  <c r="F224" i="1"/>
  <c r="F223" i="1"/>
  <c r="F220" i="1"/>
  <c r="F219" i="1"/>
  <c r="F218" i="1"/>
  <c r="F217" i="1"/>
  <c r="F216" i="1"/>
  <c r="F215" i="1"/>
  <c r="F214" i="1"/>
  <c r="F213" i="1"/>
  <c r="F212" i="1"/>
  <c r="F211" i="1"/>
  <c r="F191" i="1"/>
  <c r="F121" i="1"/>
  <c r="F115" i="1"/>
  <c r="F113" i="1"/>
  <c r="F112" i="1"/>
  <c r="F111" i="1"/>
  <c r="F110" i="1"/>
  <c r="F109" i="1"/>
  <c r="F108" i="1"/>
  <c r="F242" i="1" l="1"/>
  <c r="F167" i="1" l="1"/>
  <c r="F123" i="1"/>
  <c r="F192" i="1"/>
  <c r="F119" i="1" l="1"/>
  <c r="F239" i="1" l="1"/>
  <c r="F240" i="1"/>
  <c r="F241" i="1"/>
  <c r="F243" i="1"/>
  <c r="F244" i="1"/>
  <c r="F245" i="1"/>
  <c r="F246" i="1"/>
  <c r="F247" i="1"/>
  <c r="F248" i="1"/>
  <c r="F249" i="1"/>
  <c r="F250" i="1"/>
  <c r="F251" i="1"/>
  <c r="F252" i="1"/>
  <c r="F253" i="1"/>
  <c r="F238" i="1"/>
  <c r="F105" i="1"/>
  <c r="F106" i="1"/>
  <c r="F107" i="1"/>
  <c r="F114" i="1"/>
  <c r="F274" i="1"/>
  <c r="F257" i="1" l="1"/>
  <c r="F264" i="1"/>
  <c r="F276" i="1" l="1"/>
  <c r="F344" i="1"/>
  <c r="B389" i="1"/>
  <c r="F354" i="1"/>
  <c r="F353" i="1"/>
  <c r="F368" i="1" l="1"/>
  <c r="F389" i="1"/>
  <c r="B387" i="1" l="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283" i="1"/>
  <c r="F332" i="1" l="1"/>
  <c r="F387" i="1" s="1"/>
  <c r="F131" i="1"/>
  <c r="F94" i="1"/>
  <c r="F104" i="1"/>
  <c r="F190" i="1"/>
  <c r="F102" i="1"/>
  <c r="F195" i="1"/>
  <c r="D197" i="1"/>
  <c r="F197" i="1" s="1"/>
  <c r="D196" i="1"/>
  <c r="F196" i="1" s="1"/>
  <c r="F132" i="1"/>
  <c r="F133" i="1"/>
  <c r="F134" i="1"/>
  <c r="F135" i="1"/>
  <c r="F136" i="1"/>
  <c r="F137" i="1"/>
  <c r="F98" i="1"/>
  <c r="F92" i="1"/>
  <c r="F91" i="1"/>
  <c r="F71" i="1" l="1"/>
  <c r="F72" i="1"/>
  <c r="F73" i="1"/>
  <c r="F74" i="1"/>
  <c r="F75" i="1"/>
  <c r="F76" i="1"/>
  <c r="F77" i="1"/>
  <c r="F78" i="1"/>
  <c r="F79" i="1"/>
  <c r="F80" i="1"/>
  <c r="F203" i="1"/>
  <c r="F227" i="1"/>
  <c r="F228" i="1"/>
  <c r="F229" i="1"/>
  <c r="F337" i="1"/>
  <c r="F338" i="1"/>
  <c r="F339" i="1"/>
  <c r="F340" i="1"/>
  <c r="F341" i="1"/>
  <c r="F342" i="1"/>
  <c r="F232" i="1" l="1"/>
  <c r="F372" i="1"/>
  <c r="F144" i="1"/>
  <c r="F145" i="1"/>
  <c r="F146" i="1"/>
  <c r="F147" i="1"/>
  <c r="F148" i="1"/>
  <c r="F149" i="1"/>
  <c r="F150" i="1"/>
  <c r="F151" i="1"/>
  <c r="F152" i="1"/>
  <c r="F153" i="1"/>
  <c r="F154" i="1"/>
  <c r="F155" i="1"/>
  <c r="F156" i="1"/>
  <c r="F157" i="1"/>
  <c r="F159" i="1"/>
  <c r="F161" i="1"/>
  <c r="F162" i="1"/>
  <c r="F164" i="1"/>
  <c r="F165" i="1"/>
  <c r="B390" i="1" l="1"/>
  <c r="F373" i="1"/>
  <c r="F390" i="1" s="1"/>
  <c r="B388" i="1"/>
  <c r="B386" i="1"/>
  <c r="B385" i="1"/>
  <c r="B384" i="1"/>
  <c r="B383" i="1"/>
  <c r="B382" i="1"/>
  <c r="B381" i="1"/>
  <c r="B380" i="1"/>
  <c r="B379" i="1"/>
  <c r="B378" i="1"/>
  <c r="B377" i="1"/>
  <c r="F336" i="1"/>
  <c r="F386" i="1" l="1"/>
  <c r="F348" i="1"/>
  <c r="F388" i="1" l="1"/>
  <c r="F163" i="1"/>
  <c r="F160" i="1"/>
  <c r="F158" i="1"/>
  <c r="F189" i="1" l="1"/>
  <c r="F182" i="1" l="1"/>
  <c r="F93" i="1" l="1"/>
  <c r="F181" i="1" l="1"/>
  <c r="F180" i="1"/>
  <c r="F184" i="1" l="1"/>
  <c r="F381" i="1" l="1"/>
  <c r="F129" i="1" l="1"/>
  <c r="F139" i="1" s="1"/>
  <c r="F379" i="1" l="1"/>
  <c r="F117" i="1"/>
  <c r="F103" i="1" l="1"/>
  <c r="F88" i="1" l="1"/>
  <c r="F199" i="1" l="1"/>
  <c r="F382" i="1" l="1"/>
  <c r="F205" i="1"/>
  <c r="F383" i="1" l="1"/>
  <c r="F186" i="1"/>
  <c r="F101" i="1" l="1"/>
  <c r="F96" i="1" l="1"/>
  <c r="F385" i="1" l="1"/>
  <c r="F70" i="1" l="1"/>
  <c r="F83" i="1" s="1"/>
  <c r="F87" i="1" l="1"/>
  <c r="F125" i="1" s="1"/>
  <c r="F143" i="1"/>
  <c r="F176" i="1" s="1"/>
  <c r="F380" i="1" l="1"/>
  <c r="F384" i="1"/>
  <c r="F377" i="1"/>
  <c r="F378" i="1" l="1"/>
  <c r="F391" i="1" s="1"/>
  <c r="F394" i="1" l="1"/>
  <c r="F396" i="1" s="1"/>
  <c r="F398" i="1" s="1"/>
  <c r="F392" i="1"/>
</calcChain>
</file>

<file path=xl/sharedStrings.xml><?xml version="1.0" encoding="utf-8"?>
<sst xmlns="http://schemas.openxmlformats.org/spreadsheetml/2006/main" count="450" uniqueCount="256">
  <si>
    <t>Opis stavke</t>
  </si>
  <si>
    <t>količina</t>
  </si>
  <si>
    <t>ukupno</t>
  </si>
  <si>
    <t>1.</t>
  </si>
  <si>
    <t>2.</t>
  </si>
  <si>
    <t>3.</t>
  </si>
  <si>
    <t>4.</t>
  </si>
  <si>
    <t xml:space="preserve">*vanjska jedinica klima uređaja </t>
  </si>
  <si>
    <t>#</t>
  </si>
  <si>
    <t>m'</t>
  </si>
  <si>
    <t xml:space="preserve">m' </t>
  </si>
  <si>
    <t>5.</t>
  </si>
  <si>
    <t>6.</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</si>
  <si>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</si>
  <si>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</si>
  <si>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</si>
  <si>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</si>
  <si>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</si>
  <si>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</si>
  <si>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</si>
  <si>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</si>
  <si>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</si>
  <si>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</si>
  <si>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</si>
  <si>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</si>
  <si>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</si>
  <si>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</si>
  <si>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</si>
  <si>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</si>
  <si>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</si>
  <si>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</si>
  <si>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</si>
  <si>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</si>
  <si>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</si>
  <si>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</si>
  <si>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</si>
  <si>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</si>
  <si>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</si>
  <si>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</si>
  <si>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komplet</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</si>
  <si>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</si>
  <si>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</si>
  <si>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</si>
  <si>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</si>
  <si>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8.</t>
  </si>
  <si>
    <t>9.</t>
  </si>
  <si>
    <t>III. ZEMLJANI RADOVI</t>
  </si>
  <si>
    <t>IV. IZOLATERSKO-FASADERSKI RADOVI</t>
  </si>
  <si>
    <t>IV. IZOLATERSKO-FASADERSKI RADOVI UKUPNO</t>
  </si>
  <si>
    <t>III. ZEMLJANI RADOVI UKUPNO</t>
  </si>
  <si>
    <r>
      <t>m</t>
    </r>
    <r>
      <rPr>
        <sz val="10"/>
        <color theme="1"/>
        <rFont val="Calibri"/>
        <family val="2"/>
        <charset val="238"/>
      </rPr>
      <t>³</t>
    </r>
  </si>
  <si>
    <t>jedinična mjera</t>
  </si>
  <si>
    <t>Nabava materijala i izrada prodora vertikalnih i horizontalnih odvoda za kondenzat vanjskih klima jedinica te rješenje odvodnje istog do podnožja zgrade. Po želji stanara izvedba horizontalnog prodora u stan. U stavku uključen sav potreban alat i materijal za završnu obradu do potpune funkcionalnosti. Obračun po m'</t>
  </si>
  <si>
    <t>*pričvršćivanje izvesti nehrđajućim vijcima na razmaku svakih 40-60 cm
*nanošenje polimerno-cementnog ljepila trakasto po rubovima i točkasto po sredini ploča                                                                      *nakon lijepljenja ploče se dodatno pričvršćuju spojnicama (6-8) kom/m²                                                                                                       *na rubnim dijelovima, postavljaju se - rubni profili kao i oko otvora s tim da je na dijagonalama otvora potrebno kao dodatno ojačanje postaviti mrežicu veličine 20x40 (30x50cm)</t>
  </si>
  <si>
    <t xml:space="preserve"> *grafitni EPS vanjske špalete d=2 cm, širina cca 15-55 cm</t>
  </si>
  <si>
    <t xml:space="preserve">demontaža i montaža gromobranske trake </t>
  </si>
  <si>
    <t>REKAPITULACIJA:</t>
  </si>
  <si>
    <t>10.</t>
  </si>
  <si>
    <t>Sadnja živice: Iskop jama dim. 40x40 cm s izmjenom 100%
zemlje, gnojenje s 15 lit. komposta po m1, sadnja,
jednokratno zalijevanje. Linijska sadnja sa svim
potrebnim radovima. Obračun po kom bez sadnica.</t>
  </si>
  <si>
    <t xml:space="preserve">Izrada novih sondi i spojnih mjesta za vertikale </t>
  </si>
  <si>
    <t>Dobava, doprema i ugradba kombiniranog stalka za bicikle
(spirala+klamerica) dim. 100x50x95 cm, cinčan, tip kao eltel Kombinirani stalak ili jednakovrijedno. U cijenu uključeno dobava, transport i postava s svim potrebnim materijalom. Cijena po komadu.</t>
  </si>
  <si>
    <t>Dobava i dovoz do mjesta sadnje sadnica lovor višnje (Prunus
laurocerasus) visine 90-120 cm.</t>
  </si>
  <si>
    <t>Pažljiva demontaža i ponovna montaža (uključujući i sve dodatne radnje i materijale potrebne za punu funkcionalnost) postojeće nadžbukne električne instalacije (uključujući prekidače, rasvjetna tijela i dr.) u podrumu  razizemlja s privremenim deponiranjem i ponovnom ugradnjom po postavljanju toplinske izolacije na strop podruma. Obračun komplet.</t>
  </si>
  <si>
    <t>horizontalni</t>
  </si>
  <si>
    <t>vertikalni</t>
  </si>
  <si>
    <r>
      <t xml:space="preserve">Demontaža postojeće stolarije uz minimalna oštećenja s vanjske i unutarnje strane. U stavku ulazi demontaža dotrajale stolarije uključena je sva potrebna zaštita i odvoz na deponij koji osigurava izvođač radova. </t>
    </r>
    <r>
      <rPr>
        <b/>
        <sz val="10"/>
        <rFont val="Century Gothic"/>
        <family val="2"/>
      </rPr>
      <t>Obavezno prije demontaže izvođač treba uzeti sve potrebne mjere i detalje potrebne za izradu nove stolarije za svaku poziciju zasebno.</t>
    </r>
    <r>
      <rPr>
        <sz val="10"/>
        <rFont val="Century Gothic"/>
        <family val="2"/>
        <charset val="238"/>
      </rPr>
      <t xml:space="preserve"> Obračun po broju demontiranih stavki. U stavku su uključeni i utovar, odvoz te istovar otpadnog materijala na za to predviđeni gradski deponij. Obračun po  kom.</t>
    </r>
  </si>
  <si>
    <t>*klupčice prozora R.Š. = cca 35-50 cm</t>
  </si>
  <si>
    <r>
      <t xml:space="preserve">vertikalna odvodnja </t>
    </r>
    <r>
      <rPr>
        <sz val="10"/>
        <color theme="1"/>
        <rFont val="Calibri"/>
        <family val="2"/>
      </rPr>
      <t>Ø 12 cm</t>
    </r>
  </si>
  <si>
    <t>horizontalna odvodnja R.Š. = cca 40 cm</t>
  </si>
  <si>
    <t>Skraćivanje postojećih letvi na pregradama ostava, izvedba ojačanja drvenim štaflama. Stanari su dužni prije radova pomaknuti sve stvari u dogovoru s investitorom kao ne bi smetali prilikom radova. U jediničnoj cijeni sadržan je sav potreban rad i materijal, do potpune funkcionalnosti. Obračun po m' drvenih pregrada .</t>
  </si>
  <si>
    <r>
      <t xml:space="preserve">Dobava, postava, skidanje i otprema  cijevne fasadne skele od bešavnih cijevi ili montažne skele (visina montaže </t>
    </r>
    <r>
      <rPr>
        <sz val="10"/>
        <rFont val="Century Gothic"/>
        <family val="2"/>
        <charset val="238"/>
      </rPr>
      <t>do 18 m</t>
    </r>
    <r>
      <rPr>
        <sz val="10"/>
        <color theme="1"/>
        <rFont val="Century Gothic"/>
        <family val="2"/>
        <charset val="238"/>
      </rPr>
      <t xml:space="preserve"> visine) Na uličnom i dvorišnom pročelju.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</si>
  <si>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Demontaža postojećih okapa sa balkona dvorišta. U cijenu uračunat vertikalni i horizontalni prijenos, utovar, transport i zbrinjavanje na gradskom deponiju te plaćanje svih pristojbi.  Obračun po m' demontiranih klupčica.</t>
  </si>
  <si>
    <t xml:space="preserve">Ručni i strojni iskop sloja zemlje C kategorije, cca 40 cm uz pročelja zgrade. Teren je uglavnom ravan sa minimalnim padom, dubina iskopa  cca 10 cm. Iskop se izvodi zbog postavljanje ETICS sustava te nasipanja oblutaka uz pročelje zgrade, te zaštite sokla zgrade u širini cca 40 cm.  Razliku u otkopanom materijalu odvesti na deponiju. Dno iskopa isplanirati s točnošću ±2 cm. Obračun po m³ materijala u sraslom stanju. </t>
  </si>
  <si>
    <t xml:space="preserve">Nasipanje oblutaka uz pročelje zgrade, te zaštite sokla zgrade u širini cca 40 cm do dubine 20 cm.  U cijenu je uključeno i nasipavanje oblutaka gradacije od 16-32 mm i geotekstil 160 gramski. Obračun po m³ materijala u sraslom stanju. </t>
  </si>
  <si>
    <t xml:space="preserve">Toplinska izolacija špaleta  debljine 2 cm od grafitnog EPSa - λ≤0,035 W/mK obračunava se zasebno u m, (RŠ 15-55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 U cijenu je uključen sav rad, materijal, tehnologija izvođenja, potrebni alati do potpune funkcionalnosti. </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</si>
  <si>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zidovima od opeke. Stavka uključuje postavljanje svih potrebnih elemenata, rubnih profila za fasadu, alu i/ili pvc kutnika (sa mrežicom) i ojačanja na sve rubove, uglove, otvore, uglove i dr.   </t>
  </si>
  <si>
    <t>*okap balkona  R.Š. = cca 35-50 cm</t>
  </si>
  <si>
    <r>
      <t xml:space="preserve">Dobava, izrada i postava vertikalnih odvoda (oluka)  Ø12 cm i horizontalnih ovješenih žljebova, od  pocinčanog lima, debljine 0,6 mm, uključivo obujmice, nosače i sav sitni i spojni materijal. Stavka uključuje dobavu i postavu svog pomoćnog materijala  potrebnog  za izvedbu do potpune gotovosti i funkcionalnosti. </t>
    </r>
    <r>
      <rPr>
        <sz val="10"/>
        <rFont val="Century Gothic"/>
        <family val="2"/>
      </rPr>
      <t xml:space="preserve">Labuđi vrat obračunat kao 1 kom = 1m'  vertikalnog odvoda. </t>
    </r>
    <r>
      <rPr>
        <sz val="10"/>
        <color theme="1"/>
        <rFont val="Century Gothic"/>
        <family val="2"/>
        <charset val="238"/>
      </rPr>
      <t xml:space="preserve">Obračun po m1. </t>
    </r>
  </si>
  <si>
    <t xml:space="preserve">3. </t>
  </si>
  <si>
    <t>RAZDJELNICI</t>
  </si>
  <si>
    <t>1.1.</t>
  </si>
  <si>
    <t>ELEKTRIČNA INSTALACIJA ZAJEDNIČKE POTROŠNJE</t>
  </si>
  <si>
    <t>2.1.</t>
  </si>
  <si>
    <t xml:space="preserve">Dobava, montaža i spajanje sigurnosne svjetiljke sa vlastitom baterijom, autonomije minimalno 60 min:
</t>
  </si>
  <si>
    <t>'-protupanik, LED, IP 44</t>
  </si>
  <si>
    <t>2.2.</t>
  </si>
  <si>
    <t xml:space="preserve">Dobava i polaganje vodiča za sigurnosnu rasvjetu:
</t>
  </si>
  <si>
    <t>- NYM-J 3x1,5</t>
  </si>
  <si>
    <t>-protupanik s piktogramom, LED, IP 44</t>
  </si>
  <si>
    <t>m</t>
  </si>
  <si>
    <t>2.3.</t>
  </si>
  <si>
    <t>2.4.</t>
  </si>
  <si>
    <t>Dobava i postavljanje plastične kanalice sa poklopcem: 
- plastična kanalica 25x20mm</t>
  </si>
  <si>
    <t>STUBIŠTE - 1x prozor u funkciji odimljavanja</t>
  </si>
  <si>
    <t>ODIMLJAVANJE STUBIŠTA</t>
  </si>
  <si>
    <t>Dobava, montaža i spajanje slijedeće opreme:</t>
  </si>
  <si>
    <t>3.1.</t>
  </si>
  <si>
    <t>Sustav za otvaranje prozora za odimljavanje. Uključen okov za ugradnju motora i mehaničko zaključavanje prozora, te elektromotor 24V DC</t>
  </si>
  <si>
    <t>3.2.</t>
  </si>
  <si>
    <t>Centralna upravljačka jedinica s napajanjem u nuždi, 3.4A, za jednu alarmnu grupu i jednu grupu za provjetravanje.
Automatsko prebacivanje s mreže na bateriju. U slučaju nužde, s baterijom 24 V, osigurana je autonomija sustava minimalno 72 sata.
Sa prednje strane je alarmna kontrolna ploča:
- tipka za manualno aktiviranje alarma, reset tipka i LED indikacija stanja sustava "alarm", "u radu" i "kvar"
- dvije okrugle pozadinski osvjetljene tipke za upravljanje motorima u funkciji provjetravanja "otvori"; "zatvori"
Širina: 140 mm; Visina: 248 mm; Dubina: 85 mm
Tip kao: THZ Comfort 24V DC</t>
  </si>
  <si>
    <t>3.3.</t>
  </si>
  <si>
    <t>Ručni javljač / tipkalo</t>
  </si>
  <si>
    <t>3.4.</t>
  </si>
  <si>
    <t>Detektor dima</t>
  </si>
  <si>
    <t>3.5.</t>
  </si>
  <si>
    <t>Prekidač za provjetravanje, funkcije otvori/zatvori, sa LED signalizacijom</t>
  </si>
  <si>
    <t>3.6.</t>
  </si>
  <si>
    <t>Nadžbukna kutija za prekidač</t>
  </si>
  <si>
    <t>3.7.</t>
  </si>
  <si>
    <t>Dobava, polaganje instalacijskih cijevi te dobava, uvlačenje i spajanje kabela. Stavci pripada:</t>
  </si>
  <si>
    <t>- JE-H(St)H FE180 E90 4x2x0,8mm2</t>
  </si>
  <si>
    <t>- NHXH(E90) 3x1,5mm2</t>
  </si>
  <si>
    <t>- JB-Y(St)Y  4x2x0,8mm2</t>
  </si>
  <si>
    <t>- plastična kanalica 20x20mm</t>
  </si>
  <si>
    <t>3.8.</t>
  </si>
  <si>
    <t>Ugradnja sustava, sitni, spojni i ugradbeni materijal i pribor potreban za pravilnu izradu instalacije sustava za odimljavanje te puštanje u pogon. Izdavanje dokumentacije potrebne za ishođenje uporabne dozvole (npr. kao atesti i certifikati važeći u RH)</t>
  </si>
  <si>
    <t>4.1.</t>
  </si>
  <si>
    <t>Svi pripremno-završni radovi, sav potreban pribor, alat i skele, prenosi po gradilištu, čišćenje gradilišta, odvoz viška neupotrebljivog materijala na deponij, te radovi i usluge do pune gotovosti instalacija</t>
  </si>
  <si>
    <t>4.2.</t>
  </si>
  <si>
    <t>Izrada svih utora u zidovima za polaganje kablova elektroinstalacija, zidarska obrada zidova nakon polaganja kabela te ostali manji građevinski zahvati</t>
  </si>
  <si>
    <t>4.3.</t>
  </si>
  <si>
    <t xml:space="preserve">Ispitivanje instalacije i izdavanje protokola o:
- razina rasvjetljenosti sigurnosne rasvjete
- funkcionalnost sustava za odimljavanje
</t>
  </si>
  <si>
    <t>4.4.</t>
  </si>
  <si>
    <t xml:space="preserve">Izrada dokumentacije izvedenog stanja 
</t>
  </si>
  <si>
    <t>OSTALO NISKONAPONSKE ELEKTRIČNE INSTALACIJE</t>
  </si>
  <si>
    <t>V. IZOLATERSKI RADOVI - STROP PODRUMA</t>
  </si>
  <si>
    <t>V. IZOLATERSKI RADOVI - STROP PODRUMA UKUPNO</t>
  </si>
  <si>
    <t>Nabava materijala, izrada i postava unutarnjih prozorskih klupčica izvedenih od PVC glatkih materijala, na pozicijama ugrađene PVC stolarije i protupožarne stolarije stubišta, presjeka (sa ugrađenim sistemom komora koje sprečavaju prijenos topline) i boje po izboru investitora (bijelih), prosječne razvijene širine do 200-250 mm. Stavka uključuje dobavu i postavu svog pomoćnog materijala  potrebnog  za izvedbu do potpune gotovosti i funkcionalnosti klupčica. Potrebno je koristiti tipski industrijski proizvod. Obračun po m'.</t>
  </si>
  <si>
    <t>Demontaža te ponovna  montaža vertikalne gromobranske instalacije zgrade (na dvorišnim pročeljima) zbog izvođenja ETISC fasadnog sustava. U stavku uključen sav potreban alat, materijal i spojni pribor za završnu obradu do potpune funkcionalnosti. U slučaju da izvođač nije u mogućnosti vratiti postojeću instalaciju zbog lošeg stanja postojeće instalacije, dužan je postaviti novu. Cijena uključuje i izradu novih sondi i mjerno-spojnih mjesta na potrebnim vertikalama s iskopom u tlu. O stanju i funkcionalnosti postojeće instalacije potrebno je konzultirati se nadzornim inženjerom. Po završetku radova potrebno je napraviti ispitivanje instalacija te dostaviti elaborat ispitivanja nadzornom inženjeru i investitoru. Obračun po m'</t>
  </si>
  <si>
    <t>Konzervatorska istraživanja žbuke i boje pročelja nakon postave skele, a prije izvođenja radova na pročelju, radi utvrđivanja izgleda pročelja u raznim povijesnim razdobljima, te radi utvrđivanja stanja obrada i konstrukcija. Prema odredbama GZZZSK otvoriti konzervatorske sonde na ravnim površinama. Stavka uključuje izradu nacrta istraživanja s ucrtanim i opisanim nalazima. 
Obračun po kom sondi i izrada konzervatorskog elaborata.</t>
  </si>
  <si>
    <t>a/ sonda</t>
  </si>
  <si>
    <t>b/ konzervatorski elaborat</t>
  </si>
  <si>
    <t>Čišćenje gradilišta tokom radova, nakon svake etape radova.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</si>
  <si>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Završno čišćenje gradilišta. Stavka uključuje sva čišćenja od smeća i otpadnog materijala, čišćenje stolarije, ,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</si>
  <si>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 xml:space="preserve">PROTUPOŽARNA BRAVARIJA </t>
  </si>
  <si>
    <t xml:space="preserve">Okov mora sadržavati:
- povratnu oprugu
- štit za ugradnju na vrata sa bravom osnog razmaka 72 mm
Okov mora zadovoljiti slijedeće standarde i zahtjeve:
- ispitan sukladno ISO 22196:2011
- ispitan sukladno EN1906
- ispitan sukladno EN179
- minimalni ciklus otvaranja (ponavljanja radnje otvaranja) mora biti 200 000 puta
Podni odbojnik
Ugradnja mora biti na način da se vijcima povezuje unutarnja i vanjska strana okova kroz krilo vrata.
Svi okovi koji se stavljaju na vrata moraju biti certificirani da se mogu koristiti na protupožarnim vratima.   
'Obaveza izvođača je da prije izrade vrata napravi izmjeru otvora, izvrši provjere količine kao i smjer i način otvaranja na temelju projektne dokumentacije i stanja na gradilištu, potvrde završnu boju sa projektantom i investitorom.                           </t>
  </si>
  <si>
    <t>m2</t>
  </si>
  <si>
    <t>Izrada, dobava i ugradnja otklopno zaokretnih PVC prozora na dvorišnoj strani sukladno shemi stolarije, bijele boje, ostakljenih s dvostrukim izo staklom punjenim plemenitim plinom.  Projektirana je stolarija od PVC profila ostakljena izo staklom sa ispunom od plemenitog plina,  koeficijenta prolaska topline U≤ 1,40 W/m²K za cijeli prozor te U≤ 1,10  W/m²K za staklo, sve prema glavnom projektu. U cijenu uključeni svi slijepi štokovi (proširivači) na mjestima gdje je to potrebno radi izrade ETICS sustava. Uključuje sve potrebne opšave i pribor do potpune ugradnje i funkcionalnosti. Vrata uključuju pumpu za zatvaranje i cilindričnu bravu s tri ključa. Obračun po komadu.</t>
  </si>
  <si>
    <t>*slivnik - neprohodni ravni krov</t>
  </si>
  <si>
    <t xml:space="preserve">Dobava i postava holkera rš do 10cm. Holker je profiliran od pocinčanog nehrđajućeg lima. U cijenu su uključene vrijednosti svih radova i materijala. Obračun po m' ugrađene lajsne. </t>
  </si>
  <si>
    <t>Brtvljenje brtvećom trakom ili kitom, uz prethodni nanos odgovarajućeg PRIMERA ovisno o tretiranoj površini. Obračun po m'.</t>
  </si>
  <si>
    <r>
      <t xml:space="preserve">*cca </t>
    </r>
    <r>
      <rPr>
        <sz val="10"/>
        <rFont val="Calibri"/>
        <family val="2"/>
      </rPr>
      <t>Ø75-100</t>
    </r>
  </si>
  <si>
    <t>m3</t>
  </si>
  <si>
    <t>Dobava i ugradnja adekvatnog novog tipskog slivnika za prohodni i neprohodni ravni krov, sa plaštem za spoj sa hidroizolacijskom trakom i pripadajući spojni pribor te fazonski komadi do potpune funkcionalnosti. Slivnike je potrebno ugraditi na postojeći ravni krov te spojiti na vanjsku odvodnju.  Obračun po komadu ugrađenog slivnika.</t>
  </si>
  <si>
    <t>Ugradnja tipskih odzračnika za neprohodni ravni krov. U stavku uključen sav potreban alat i materijal za završnu obradu do potpune funkcionalnosti. Obračun po kom ugrađenog odzračnika.</t>
  </si>
  <si>
    <t xml:space="preserve">Zasijecanje postojeće betonske ploče na dvorišnoj strani zgrade cca. 40 cm od zida te 10 cm u dubinu, radi izvođenja toplinske izolacije sukladno ETICS sustavu.  U jediničnu cijenu potrebno je uključiti sve radove kao: zasijecanje, utovar, materijala, potreban prijevoz, odlaganje unutar gradilišta te korištenje potrebne mehanizacije i odvoz viška materijala na deponij do 5km udaljenosti.
Obračun se vrši po m3 iskopanog materijala  u sraslom stanju. </t>
  </si>
  <si>
    <t>Obrada vanjskog i unutarnjeg praga na vratima koja se zamjenjuju novim požarnim masom i rubnom lajsnom, po potrebi iznutra, kako bi se pozicija dovela u postojeće stanje. U slučaju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</si>
  <si>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NAPUTAK: OBVEZE IZVOĐAČA RADOVA	
-	Cijena za svaku točku ovog troškovnika mora obuhvatiti dobavu, montažu, spajanje, po potrebi uzemljenje, te dovođenje u stanje potpune funkcionalnosti.
-	U cijenu također ukalkulirati sav potreban spojni, montažni, pridržani i ostali materijal potreban za potpuno funkcioniranje.
-	Radeći ponudu obavezno pročitati tehnički opis i pregledati nacrte, te tražiti pojašnjenje prije zaključivanja ponude.
-	Za sve eventualne primjedbe u pogledu izvođenja i troškovnika, obratiti se prije davanja ponude projektantu.
-	Izvođač je dužan uskladiti projektnu dokumentaciju sa stvarno izvedenim stanjem, te istu s izmjenama isporučiti investitoru u 1 primjerku.
-	Izvođač radova mora obvezno izvoditi radove prema glavnom-izvedbenom projektu, kao i prema kotnom planu načinjenom nakon izrade izvedbenog projekta. Mora sa ostalim izvođačima i nadzorom uskladiti redoslijed  izvođenja kako ne bi došlo do preklapanja s ostalim trasama. Sva takva nekoordinirana preklapanja izvođač je dužan o svom trošku otkloniti.
-	Ponuđač radova mora ponuditi sve stavke iz ovog troškovnika. Ukoliko neke od stavki ne nudi ili predlaže alternativu, to u svojoj ponudi mora posebno naglasiti te u obračun uvrstiti samo stvarno izvedene količine. 
-	U sklopu troškova izvođenja izvođač mora uključiti izradu potrebnih radioničkih nacrta i detalja, te iste dati nadzoru i projektantu na ovjeru.</t>
  </si>
  <si>
    <t>Razdjelnik zajedničke potrošnje
Dobava, ugradnja i spajanje u postojeći razdjelnik zajedničke potrošnje:
- instalacijski prekidač jedno. B 10 A</t>
  </si>
  <si>
    <t>*bočni opšav ravnog krova krovišta R.Š. = cca 35-50 cm</t>
  </si>
  <si>
    <t>Ručni utovar materijala od rušenja, otucanja žbuke i slično, horizontalni i vertikalni prijenos, te prijevoz na udaljenost do 20km, istovar izvrtanjem i planiranjem na gradskoj planirki. Plaćanje svih pristojbi uključiti u jediničnu cijenu.     
Obračun po m3 zbijenog stanja.</t>
  </si>
  <si>
    <t xml:space="preserve">Dobava materijala i ugradnja spuštenog stropa stubišta od vatrootpornih gips kartonskih ploča 15mm 3*1,5 cm (sukladno detalju). 
Stavka uključuje:
- aluminijske profile i spojni materijal 
- ispunu mineralnom vunom debljine 5 cm
- parnu branu 
- 3*15 mm vatrootporne ploče 
Karakteristike ploče:
Dimenzija ploče- 15x1250x2000 mm
Težina- 12,4 kg/m2 (31 kg/kom)
Ploča- 2,5 m2
Mineralna vuna:                                                                                                      *deklarirana toplinske provodljivosti λd&lt;=0.035W/mK i u skladu s normom HRN EN 12667 ili jednakovrijednom normom
*klasa gorivosti A1  u skladu s normom HRN EN 501-1  ili jednakovrijednom normom                                                                                              
*otpor difuziji vodene pare μ=1 u skladu s normom HRN EN 12086  ili jednakovrijednom normom. 
Ploče se ugrađuju na aluminijske profile (debljina 6cm) sukladno pravilima struke. Prostor između profila potrebno je  ispuniti mineralnom vunom debljine 5 cm. Prije ugradnje vatrootpornih ploča potrebno je ugraditi parnu branu. Nakon ugradnje parne brane postavljaju se 3x ploče. U stavku je uključen sav materijal, rad, transport, tehnologija izvođenja, pomoćna skela do potpune gotovosti. Obračun po m2
</t>
  </si>
  <si>
    <t>ukupno EUR</t>
  </si>
  <si>
    <t>jedinična cijena (EUR)</t>
  </si>
  <si>
    <t>Mićo Diklić, dipl.ing.građ.</t>
  </si>
  <si>
    <t xml:space="preserve">Glavni projektant </t>
  </si>
  <si>
    <t>INVESTITOR/ NARUČITELJ:</t>
  </si>
  <si>
    <t>SUVLASNICI VIŠESTAMBENE ZGRADE</t>
  </si>
  <si>
    <t>NAZIV GRAĐEVINE:</t>
  </si>
  <si>
    <t>REKONSTRUKCIJA VIŠESTAMBENE ZGRADE</t>
  </si>
  <si>
    <t>10 000 Zagreb</t>
  </si>
  <si>
    <t>SURADNICI:</t>
  </si>
  <si>
    <t>Ivan Bukvić, struč.spec.ing.aedif.</t>
  </si>
  <si>
    <t>GLAVNI PROJEKTANT:</t>
  </si>
  <si>
    <r>
      <rPr>
        <b/>
        <sz val="14"/>
        <color theme="1"/>
        <rFont val="Century Gothic"/>
        <family val="2"/>
      </rPr>
      <t>RAZINA OBRADE</t>
    </r>
    <r>
      <rPr>
        <sz val="14"/>
        <color theme="1"/>
        <rFont val="Century Gothic"/>
        <family val="2"/>
      </rPr>
      <t>: Glavni projekt</t>
    </r>
  </si>
  <si>
    <r>
      <rPr>
        <b/>
        <sz val="14"/>
        <color theme="1"/>
        <rFont val="Century Gothic"/>
        <family val="2"/>
      </rPr>
      <t>PROJEKTANT</t>
    </r>
    <r>
      <rPr>
        <sz val="14"/>
        <color theme="1"/>
        <rFont val="Century Gothic"/>
        <family val="2"/>
      </rPr>
      <t>: Mićo Diklić, dipl.ing.građ.</t>
    </r>
  </si>
  <si>
    <t>TROŠKOVNIK RADOVA</t>
  </si>
  <si>
    <t xml:space="preserve">Dobava, postava, skidanje i otprema tunelske skele-prolaza za pješake na uličnom pročelju,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</si>
  <si>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Otprašivanje svih dijelova ulične i dvorišne fasade i balkona vodenim mlazom (pripaziti na novoizvedeni sustav ojačanja slabi pritisak) kao priprema podloge za izradu ETICS sustava te održavanje fasade te otucanje, krpanje i obrada  fasadnih ploha zbog dotrajalosti, žbukom (tipa kao Samoborka VC 40,50 ili jednakovrijedno). U cijenu uračunat sav rad i materijal do potpune gotovosti. Površina fasade bez otvora cca 1500 m2</t>
  </si>
  <si>
    <t>Demontaža i privremeno deponiranje klima uređaja sa dvorišnog pročelja zgrade na mjesto prema odluci nadzornog inženjera i suvlasnika zgrade te ponovna montaža nakon izvedbe radova, sve zbog izrade sustava ojačanja. U cijenu uračunat sav potreban rad, alat i pomoćni materijal. Ponovnu montažu klima uređaja vrši ovlašteni serviser te je u cijenu uračunato i punjenje novim plinom a sve do potpune funkcionalnosti.  Na terenu još obavezno provjeriti broj svake stavke, zbog moguće promjene od dana snimanja do izvođenja. Obračun po kom.</t>
  </si>
  <si>
    <t>Demontaža postojećih pocinčanih limenih horizontalnih i vertikalnih žljebova  krovne odvodnje blago kosog krova (ravnog krova). U cijeni uključena demontaža, vertikalni i horizontalni prijenos, utovar, transport i adekvatno zbrinjavanje na gradskom deponiju te plaćanje svih pristojbi.  Obračun po m' demontiranog žlijeba ili oluka. Labuđi vrat se obračunava 1m/1kom.</t>
  </si>
  <si>
    <t>Demontaža postojećih krovnih rubnih vjetar lajsni blago kosog (ravnog krova) i rubnih opšava. U cijenu uračunat vertikalni i horizontalni prijenos, utovar, transport i zbrinjavanje na gradskom deponiju te plaćanje svih pristojbi.  Obračun po m' demontiranih klupčica.</t>
  </si>
  <si>
    <t>Demontaža postojećih vanjskih limenih, kamenih ili PVC  klupčica s  prozora. U cijenu uračunat vertikalni i horizontalni prijenos, utovar, transport i zbrinjavanje na gradskom deponiju te plaćanje svih pristojbi.  Obračun po m' demontiranih klupčica.</t>
  </si>
  <si>
    <t>*Jednokrilni prozor 0,60*2,40 = 1,44 m2</t>
  </si>
  <si>
    <t>*Dvokrilni prozor 1,35*2,40= 3,24 m2</t>
  </si>
  <si>
    <t>*Vrata prema podrumu  1,05*2,3 cm  = 2,41 m2</t>
  </si>
  <si>
    <t>*Vrata prema potkrovlju 1,05*2,15 cm  = 2,25 m2</t>
  </si>
  <si>
    <t>*Dvokrilni prozor 1,25*2,40 = 3,00 m2</t>
  </si>
  <si>
    <t>*Jednokrilni prozor 0,60*0,90= 0,54 m2</t>
  </si>
  <si>
    <t>*Dvokrilna balkonska vrata s nadsvjetnikom 1,47*3,20 = 4,70 m2</t>
  </si>
  <si>
    <t>*Jednokrilna balkonska vrata s nadsvjetnikom 0,75*3,20 = 2,40 m2</t>
  </si>
  <si>
    <t>*Dvokrilni prozor 1,00*2,30 = 2,30 m2</t>
  </si>
  <si>
    <t>*Jednokrilni prozor 0,60*1,40 = 0,84 m2</t>
  </si>
  <si>
    <t>*Jednokrilni prozor 0,60*1,60 = 0,96 m2</t>
  </si>
  <si>
    <t>*Jednokrilni prozor 0,75*2,30 = 1,72 m2</t>
  </si>
  <si>
    <t>*Trokrilni prozor 1,70*2,80 = 4,76 m2</t>
  </si>
  <si>
    <t>*Dvokrilni prozor 1,40*2,80=3,92 m2</t>
  </si>
  <si>
    <t>*Dvokrilna balkonska vrata 1,40*3,60 = 5,04 m2</t>
  </si>
  <si>
    <t>Pažljivo uklanjanje slojeva kosog krova (zbog izvođenja radova energetske obnove). Uklanjanju se svi slojevi do daščane oplate. Pretpostavlja se da je debljina tih slojeva 10-15 cm. U cijenu uključen sav potreban rad materijal oprema i pomoćna sredstava te odvoz otpadnog materijala na deponiju sa uključenim svim pristojbama.  Obračun po m2 uklonjene površine ( ploče ).</t>
  </si>
  <si>
    <t xml:space="preserve">Dobava i ugradnja materijala za izvedbu vertikalne hidroizolacije podnožja zida - sokla vanjskih zidova podruma - suterena uz teren, visine cca 100 cm. Sve prema smjernicama za izradu ETICS sustava ili jednakovrijednog (detalj izvedbe podnožja u ravnini pročelja). Izvesti slijedeće radove:                                                                                                                                                                                                             *izvedba dva sloja policementne hidroizolacije protiv vlage iz tla HRN EN 13707,HRN EN 13969 ugrađena na podlogu u svemu prema preporukama i uputstvima proizvođača. Obračun po izvedenoj površini m2. U cijenu je uključen sav rad, materijal, tehnologija izvođenja, potrebni alati do potpune funkcionalnosti. </t>
  </si>
  <si>
    <t xml:space="preserve">Nabava materijala, izrada i postava toplinskog fasadnog sistema tipa ETICS ili jednakovrijednog, prema HRN EN 13499 ili jednakovrijednoj normi, dijelovima pročeljnog zida (postava u zoni sokla vanjskog pročelja -do cca 60 cm - 20 cm ispod kote postojećeg terena , u visini 30 cm na podnožju zidova na balkonima. Toplinski sistem se sastoji od :  *ploče ekstrudiranog polistirena XPS hrapave površine d= 14 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zidovima od opeke.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U cijenu je uključen sav rad, materijal, tehnologija izvođenja, potrebni alati do potpune funkcionalnosti.                  </t>
  </si>
  <si>
    <t>XPS, d=14 cm (sokl balkona)</t>
  </si>
  <si>
    <t>XPS, d=14 cm (sokl pročelja)</t>
  </si>
  <si>
    <r>
      <t>Dobava i ugradnja materijala za izvedbu povezanog sustava za vanjsku toplinsku izolaciju dvorišnog pročelja (kao ETICS ili jednakovrijedan) od MINERALNE KAMENE VUNE u skladu s normom HRN 13499 ili</t>
    </r>
    <r>
      <rPr>
        <sz val="10"/>
        <rFont val="Century Gothic"/>
        <family val="2"/>
        <charset val="238"/>
      </rPr>
      <t xml:space="preserve"> jednakovrijednom normom d=14cm, d=5 cm, d=2 cm,</t>
    </r>
    <r>
      <rPr>
        <sz val="10"/>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</si>
  <si>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t xml:space="preserve"> *podgledi balkona (pozicije sukladno detalju pročelja), mineralna vuna d=5 cm</t>
  </si>
  <si>
    <t xml:space="preserve"> *pročelja (zidovi pročelja), mineralna vuna  d=14 cm</t>
  </si>
  <si>
    <r>
      <t>Nabava materijala, izrada i izvedba zaštitne silikatne dekorativne žbuke na dvorišnom pročelju, valjane teksture (zrno do 1.50 mm) u svemu prema uputama proizvođača. U stavku su uključeni vanjski zidovi, podgled i stranice balk</t>
    </r>
    <r>
      <rPr>
        <sz val="10"/>
        <rFont val="Century Gothic"/>
        <family val="2"/>
      </rPr>
      <t>ona. Izvedba u boji prema postojećoj ili prema odabiru gradskog zavoda za zaštitu spomenika kulture i prirode</t>
    </r>
    <r>
      <rPr>
        <sz val="10"/>
        <color theme="1"/>
        <rFont val="Century Gothic"/>
        <family val="2"/>
        <charset val="238"/>
      </rPr>
      <t>.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u zasebnoj stavci.</t>
    </r>
  </si>
  <si>
    <t xml:space="preserve">Nabava materijala, izrada i postava zaštitne silikatne dekorativne žbuke na dvorišnom pročelju - podnožje zgrade,  veličine zrna 1,50 -2,00 mm na podnožju zidova podruma i razizemlja (sokl),sokl balkona.  Izvedba u boji prema postojećoj ili prema odabiru gradskog zavoda za zaštitu spomenika kulture i prirode. Izvesti prema uputama proizvođača. Obračun se vrši po površini izvedene žbuke, otvori se svi u cijelosti odbijaju. Obračun špaleta po dužnom metru u zasebnoj stavci. </t>
  </si>
  <si>
    <r>
      <t>Nabava materijala, izrada i izvedba zaštitno dekorativne žbuke špaleta (RŠ 15 -35cm) od silikatne žbuke valjane teksture (zrno do 1.50 mm)  u svemu prema uputama proizvođača. Izvedba u boji po izboru projektanta i zavoda za zaštitu spomenika</t>
    </r>
    <r>
      <rPr>
        <sz val="10"/>
        <color theme="1"/>
        <rFont val="Century Gothic"/>
        <family val="2"/>
        <charset val="238"/>
      </rPr>
      <t>. Podlogu prethodno impregnirati i pripremiti prema uputama proizvođača, što je potrebno uključiti u cijenu. Detalje fasade izvesti prema dogovoru s projektantom. Obračun po m' izrađenih špaleta.</t>
    </r>
  </si>
  <si>
    <t>*špalete - silikatna žbuka</t>
  </si>
  <si>
    <t>Dobava, doprema i ugradnja toplinske izolacije od ploča  kamene vune kaširane s jedne strane staklenim voalom, ukupne debljine d=14 cm, λd=0.033 W/mK u skladu s HRN EN  13162 i 13163 ili jednakovrijednim normama, na strop podruma. Postava ploča bez dodatne potkonstrukcije direktno na strop mehaničkim pričvršćivanjem i s polimerno cementnim ljepilom, metalnim držačima s diskom i čavlima za ukucavanje. 
Obračun po m² tlocrtne površine podruma na koju se polaže toplinska izolacija.</t>
  </si>
  <si>
    <t>Nabava materijala, izrada i postava opšava, klupčica i okapa na pozicijama  od pocinčanog lima (HRN C.B4.081), debljine 0,65-0,7 mm, iz jednog ili dva dijela.  Ulaganje odgovarajućeg sloja podložne trake kao dodatnog osiguranja od povratne vode. Okap izvesti na udaljenosti 3 cm od zida. Klupčice se postavljaju nakon izvedbe toplinske izolacije a mjere je potrebno uzeti na mjestu ugradnje. Detalj zuba klupčica usaglasiti s  predstavnicima konzervatorskog odjela i nadzornim inženjerom. Stavka uključuje sav pomoćni materijal te sidrene, pričvrsne i montažne elemente potrebne za izvedbu do potpune gotovosti i funkcionalnosti. Obračun po m1.</t>
  </si>
  <si>
    <t xml:space="preserve">Ograde balkona, lođa  i rešetke prozora, demontaža,  manji popravci i prilagodba novoj fasadi, čišćenje i nanošenje novog zaštitnog sloja boja  u nijansi sukladno odabiru gradskog zavoda za zaštitu spomenika kulture i prirode (boja za metal sukladno uputama proizvođača) i ponovna ugradnja. Obračun po komadu. Ukoliko su elementi ograde i rešetki u stanju da ih nije moguće obnoviti potrebno ih je zamijeniti novim. Obračun po komadu 
</t>
  </si>
  <si>
    <t xml:space="preserve">Dobava i ugradnja nove drvene stolarije na uličnom pročelju. Stolariju je potrebno demontirati zbog zamijene postojeće drvene stolarije novom drvenom stolarijom boljeg energetskog razreda te postojeće PVC stolariju novom drvenom stolarijom radi jednoličnosti pročelja.  Prozore izraditi od bora ili ariša I.klase, vlažnosti max. 18%, ostakljena izo staklom sa ispunom od plemenitog plina,  koeficijenta prolaska topline U≤ 1,40 W/m², pazeći da se ponove izvorne dimenzije, profilacije i način ostakljenja. Završno je stolariju potrebno obojati/zaštititi u postojećoj nijansi stolarije u dva - tri premaza sukladno pravilima struke i uputama proizvođača. U cijenu uračunat sav potreban rad, materijal, tehnologija izvođenja do potpune funkcionalnosti. Prije izrade stolarije, izvođač je dužan napraviti točnu izmjeru stolarije kako ne bi bilo odstupanja.  Dimenzije, profilacije i okov treba odobriti predstavnik  GZZSKIP kao i nadzorni inženjer.  Obračun po komadu. </t>
  </si>
  <si>
    <t xml:space="preserve">Dobava i postava hidroizolacije iz sintetičke membrane na bazi termoplastičnog poliolefina, FPO/TPO, armirana poliesterskom mrežicom, UV stabilna, debljine d= 1,5 mm. Membrane se slobodno polažu na geotekstil te perimetralno fiksiraju. Spojevi se obrađuju vrućim zrakom sa širinom vara od min. 3 cm, preklop 8 cm, u skladu s propisanom tehnologijom od strane proizvođača membrane. U dijelu ravnog krova  membrana se podiže 30 cm na zidove dimnjaka i preko rubnog nadozida. U cijenu su uključen sav rad, materijal, transport, tehnologija izvođenja, geotekstil 160 grama, brtveća sredstva do potpune funkcionalnosti. </t>
  </si>
  <si>
    <t>Dobava i postava limene lajsne rš do 10 cm TPO/FPO folija ukupne debljine d=1,8mm. U cijenu su uključene vrijednosti svih radova i materijala. Obračun po m' ugrađene lajsne.</t>
  </si>
  <si>
    <t>Ugradnja drvene grede 16*20 cm (atike dvorišne strane) radi spoja hidroizolacije s opšavnom lajsnom. U cijenu uključen sav potreban materijal, rad, vezna sredstva, pomoćna sredstava, transporti. Obračun po m.</t>
  </si>
  <si>
    <t>Dobava i postava parne brane od sintetičke membrane na bazi polietilena gustoće ojačana tkaninom visokootpornom na kidanje. Membrana se slobodno polaže na podlogu i spaja samoljepljivom trakom na bazi butil-gume u preklopu spoja od 8 cm. Periferno se membrana lijepi za atiku ili zid trakom. Sloj parne brane potrebno je dići do visine termo izolacije. Stavkom je uključeno lijepljenje te je  obuhvaćen i sav vertikalni i horizontalni transport na gradilišnu deponiju.
Obračun po m2.</t>
  </si>
  <si>
    <r>
      <t>Dobava i ugradnja materijala za izvedbu povezanog sustava za  toplinsku izolaciju unutarnje zida iz grijanog prema negrijanom podrumu (kao ETICS ili jednakovrijedan) od MINERALNE KAMENE VUNE u skladu s normom HRN 13499 ili</t>
    </r>
    <r>
      <rPr>
        <sz val="10"/>
        <rFont val="Century Gothic"/>
        <family val="2"/>
        <charset val="238"/>
      </rPr>
      <t xml:space="preserve"> jednakovrijednom normom d=12cm,</t>
    </r>
    <r>
      <rPr>
        <sz val="10"/>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</si>
  <si>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t xml:space="preserve">Čelična požarna evakuacijska jednokrilna zaokretna vrata EI₂ 60-C-Sm, dim. građ. Otvora 105*230 cm (tavan)
Izrada, prijevoz i ugradnja čeličnih jednokrilnih požarnih evakuacijskih punih vrata, debljine 62mm, požarne otpornosti EI₂ 60-C-Sm.  Izvedba vrata iz čeličnog lima, pocinčana, završno obojena (plastifikacija), boja po izboru (RAL karta). Vrata su  opremljena potrebnim požarnim evakuacijskim okovom (panik kvaka [EN179] /kvaka inox) anti panik bravom, cilindrom sa tri ključa i hidrauličkim zatvaračem. U dovratniku brtve, trostrano. Vrata su bez praga i bez spuštajuće brtve. 
Izrada vrata prema izmjeri na objektu.
Certifikat izdan od ovlaštene Ustanove, po normi važećoj u RH. 
Vrata je potrebno opremiti potrebnim protupožarnim evakuacijskim okovom:  
- anti panik bravom 
- okovom (panik kvaka [EN179]/kvaka) inox,
- cilindričnim uloškom 
- 3D pantima (minimalno 2 komada)
- hidrauličkim zatvaračem s kliznom vodilicom
Panti moraju zadovoljiti slijedeće standarde i zahtjeve:
- ispitani sukladno normi EN 1935,
- minimalni ciklus otvaranja (ponavljanja radnje otvaranja) mora biti 200 000 puta 
Hidraulički zatvarač mora zadovoljiti slijedeće standarde i zahtjeve
- izrađen sukladno preporuci EA / CEN TR 15894,
- ispitani sukladno normi EN 1154, snage 3-6, za minimalnu širinu krila 120 cm                                                                                                    
Okov mora sadržavati:
- povratnu oprugu
- štit za ugradnju na vrata sa bravom osnog razmaka 72 mm
</t>
  </si>
  <si>
    <t xml:space="preserve">Čelična požarna evakuacijska jednokrilna zaokretna vrata EI₂ 60-C-Sm, dim. građ. Otvora 105*215 cm (tavan)
Izrada, prijevoz i ugradnja čeličnih jednokrilnih požarnih evakuacijskih punih vrata, debljine 62mm, požarne otpornosti EI₂ 60-C-Sm.  Izvedba vrata iz čeličnog lima, pocinčana, završno obojena (plastifikacija), boja po izboru (RAL karta). Vrata su  opremljena potrebnim požarnim evakuacijskim okovom (panik kvaka [EN179] /kvaka inox) anti panik bravom, cilindrom sa tri ključa i hidrauličkim zatvaračem. U dovratniku brtve, trostrano. Vrata su bez praga i bez spuštajuće brtve. 
Izrada vrata prema izmjeri na objektu.
Certifikat izdan od ovlaštene Ustanove, po normi važećoj u RH. 
Vrata je potrebno opremiti potrebnim protupožarnim evakuacijskim okovom:  
- anti panik bravom 
- okovom (panik kvaka [EN179]/kvaka) inox,
- cilindričnim uloškom 
- 3D pantima (minimalno 2 komada)
- hidrauličkim zatvaračem s kliznom vodilicom
Panti moraju zadovoljiti slijedeće standarde i zahtjeve:
- ispitani sukladno normi EN 1935,
- minimalni ciklus otvaranja (ponavljanja radnje otvaranja) mora biti 200 000 puta 
Hidraulički zatvarač mora zadovoljiti slijedeće standarde i zahtjeve
- izrađen sukladno preporuci EA / CEN TR 15894,
- ispitani sukladno normi EN 1154, snage 3-6, za minimalnu širinu krila 120 cm                                                                                                    
Okov mora sadržavati:
- povratnu oprugu
- štit za ugradnju na vrata sa bravom osnog razmaka 72 mm
</t>
  </si>
  <si>
    <t>POŽARNA BARIJERA STROP STUBIŠTA</t>
  </si>
  <si>
    <r>
      <rPr>
        <sz val="10"/>
        <color theme="1"/>
        <rFont val="Century Gothic"/>
        <family val="2"/>
      </rPr>
      <t xml:space="preserve">Dobava i ugradnja sustava za odimljavanje za ravni krov, sastavljenog od krovne kupole s integriranim elektromotorom za brzo i stabilno otvaranje i kontrolnog seta za odimljavanje. Krovna kupola, dim. 100x100 cm, izrađen od bijelog PVC kućišta visine 31 cm (ispunjen izolacijskom pjenom), s integriranim motorom za otvaranje, ostakljen, dvostruko energetsko sigurnosno staklo i zaštićeno transparentnom akrilnom kupolom. U slučaju požara prozor se automatski otvara i omogućuje izlaz dima i štetnih plinova. 
KROVNA KUPOLA
Otpornost na ushodno opterećenje UL 1500 
Otpornost na nishodno opterećenje DL 2500 
Reakcija na vatru klasa B-s1, d0 
Vodonepropusnost 
Izravna zračna zvučna izolacija 33 (-1;-4) dB 
Toplinska prohodnost 0.99 W/(m2K)
Propuštanje svjetla 0.72 
Zrakopropusnost klasa 4
</t>
    </r>
    <r>
      <rPr>
        <sz val="9"/>
        <color theme="1"/>
        <rFont val="Century Gothic"/>
        <family val="2"/>
      </rPr>
      <t xml:space="preserve">
</t>
    </r>
  </si>
  <si>
    <t>Dobava i polaganje vodiča za sigurnosnu rasvjetu:
Izvedba priključka centrale za odimljavanje stubišta sa dobavom i polaganjem voda NHXH (E30) 3x1,5 dužine 40 m</t>
  </si>
  <si>
    <t>Dobava i ugradnja uređaja za ventilaciju u jednoj prostoriji  s rekuperacijom topline, sastoji se od 2 ventilatora, 2 keramička izmjenjivača topline, unutarnje obloge s 2 filtra. 
Klasa energetske učinkovitosti 	A
Nazivni napon 	12 V DC
SPI-vrijednost prema DIN EN 13141-8 	0,19 Wh/m³
Maksimalna apsorpcija struje 	1,7 W / 2,5 W / 3,4 W / 4,4 W / 5,3 W
Vrsta zaštite 	IP X4
Položaj za ugradnju 	vodoravno
Vrsta sustava 	decentralno
Materijal 	Plastika
Materijal kućišta 	Plastika
Materijal izmjenjivača topline 	Keramika
Boja 	uobičajeno bijela, slična RAL 9016
Težina 	4,69 kg
Težina s pakovanjem 	5,71 kg
Vrsta filtra 	Vanjski i odsisni zrak
Razred filtra 	ISO Coarse 45 % (G3)
Promjer priključka 	160 mm
Stupanj dobave topline pri referencijskom volumenu zraka prema DIN EN 13141-8 	73,3 %
Potrebna regulacija zraka u prostoriji 	RLS 45 K
U cijenu je uključen sav rad, materijal, transport, postava pomoćne elektroinstalacije i kanalice do potpune funkcionalnosti. Pozicije u dogovoru s nadzornim inženjerom i vlasnicima stanova (pozicija na dvorišno pročelje).</t>
  </si>
  <si>
    <t>VI. LIMARSKI RADOVI</t>
  </si>
  <si>
    <t>VI. LIMARSKI RADOVI UKUPNO</t>
  </si>
  <si>
    <t>VII. BRAVARSKI  RADOVI</t>
  </si>
  <si>
    <t>VII. BRAVARSKI RADOVI UKUPNO</t>
  </si>
  <si>
    <t>VIII. STOLARSKI RADOVI</t>
  </si>
  <si>
    <t>VIII. STOLARSKI RADOVI UKUPNO</t>
  </si>
  <si>
    <t>IX. REKONSTRUKCIJA RAVNOG KROVIŠTA UKUPNO</t>
  </si>
  <si>
    <t>X. ZAŠTITA OD POŽARA</t>
  </si>
  <si>
    <t>XI. NISKONAPONSKE ELEKTRIČNE INSTALACIJE</t>
  </si>
  <si>
    <t>X.ZAŠTITA OD POŽARA UKUPNO</t>
  </si>
  <si>
    <t>XI. NISKONAPONSKE ELEKTRIČNE INSTALACIJE UKUPNO</t>
  </si>
  <si>
    <t>XII. OSTALI RADOVI</t>
  </si>
  <si>
    <t>XIII. KONZERVATORSKI RADOVI</t>
  </si>
  <si>
    <t>XIII. KONZERVATORSKI RADOVI UKUPNO</t>
  </si>
  <si>
    <t>XIV. PROMIDŽBENI RADOVI</t>
  </si>
  <si>
    <t>XIV. PROMIDŽBENI RADOVI UKUPNO</t>
  </si>
  <si>
    <t>IX. REKONSTRUKCIJA BLAGO KOSOG KROVA (RAVNOG KROVA)</t>
  </si>
  <si>
    <t>Obostrano ličenje drvenih uličnih prozora bojom za vanjske radove.
Jediničnom cijenom obuhvatiti:
- skidanje i namještanje vratnih krila,                     
- skidanje postojećeg nalića paljenjem ili kem. otapalom,                                                    
- brušenje,                                                           
- natapanje firnisom,                                              
- dvokratno kitanje i brušenje do potpune glatkoće,                                                                  
 - dvostruki nalić uljenom bojom,                          
- lakiranje,                                                             
- antikorozivna zaštita svih željeznih dijelova(okova). 
Ton i boje određuje predstavnik GZZSKP.
U cijeni je obuhvaćen sav rad, materijal, transport, pomoćna sredstva, tehnologija izvođenja do potpune gotovosti.  
Obračun po kom.</t>
  </si>
  <si>
    <t>Obračun po komadu.</t>
  </si>
  <si>
    <t>Restauracija na licu mjesta složene dekoracije u pojedinačnom obliku (pojedinačni reljef, uzorak, grb i slično). Sve izvedeno u štuko masi. Cijenom obuhvatiti imobilizaciju nehrđajućim trnovima, čišćenje od naliča boje, pranje, retuširanje i restauracija izvornog oblika kod manje oštećenja tehnikom kiparskog retuša i završni silikatni premaz za zaštitu od atmosferilija. Ukoliko se restauratorskim istraživanjima utvrdi da su oštećenja prevelika te je nemoguće izvršiti rekonstrukciju potrebno je skinuti oštećene elemente koji služe kao izvornici, izvršiti retuš i rekonstrukciju izvornika, izraditi silikonski kalup, izraditi odljeve sa potrebnom armaturom za pričvršćivanje te ih postaviti na zgradi.</t>
  </si>
  <si>
    <t>Obračun po dužnom m.</t>
  </si>
  <si>
    <t xml:space="preserve">Izrada grube i fine žbuke na složenim vučenim profilacijama s obratima:
-profilirana klupčica ispod prozora RŠ 25-30 cm
- razdjelni vijenac RŠ 30-40 cm, 
- okviri oko prozora RŠ 20-25 cm
- vijenac zgrade Rš 35-40 cm
- profilirani kosi i obli vijenac (timpanon) iznad prozora RŠ 30-40 cm,
 cementnom žbukom m-5 omjera 1:2:6, debljine 3,5-5,0 cm, sa završnom zaglađenom obradom.
Profilacije izvoditi sa šablonama koje je prethodno pregledao i odobrio predstavnik GZZZSK. Šablone upotrebljavati uz obveznu postavu vodilica. 
Obračun po m' srednje linije profilacije bez ikakvih drugih dodataka na rubove unutar profilacija, promjene smjera (lomove) i završetke.    </t>
  </si>
  <si>
    <t>Restauracija na licu mjesta složene dekoracije u dužinskom profilu (profilacija okapa terase,  uzorka ispod prozora). Sve izvedeno u štuko masi. Cijenom obuhvatiti imobilizaciju nehrđajućim trnovima, čišćenje od naliča boje, pranje, retuširanje i restauracija izvornog oblika kod manje oštećenja tehnikom kiparskog retuša i završni silikatni premaz za zaštitu od atmosferilija. Ukoliko se restauratorskim istraživanjima utvrdi da su oštećenja prevelika te je nemoguće izvršiti rekonstrukciju potrebno je skinuti oštećene elemente koji služe kao izvornici, izvršiti retuš i rekonstrukciju izvornika, izraditi silikonski kalup, izraditi odljeve sa potrebnom armaturom za pričvršćivanje te ih postaviti na zgradi.</t>
  </si>
  <si>
    <t>Uklanjanje postojeće oštećen žbuke sa uličnog pročelja, te ostatka žbuke na dvorišnom pročelju koje nije uklonjeno tokom konstrukcijske obnove strojno ili ručno. Sa površina potrebno je ukloniti sve slojeve do nosive konstrukcije (opeke) te otprašiti površinu. Obratiti pažnju na zaštitu stolarije.  U cijenu je uključeno sav potreban rad, pomoćna sredstava, izrada potrebne zaštite, horizontalni i vertikalni transport, čišćenje te odvoz materijala na previđeni deponij. Plaćanje svih  pričuva u cijeni. Obračun po m2 uklonjene žbuke. Površina fasade bez otvora cca 750 m2</t>
  </si>
  <si>
    <t xml:space="preserve">Nabava materijala, izrada i postava zaštitne mineralne fasadne boje (Klasifikacija: Klasifikacija prema EN1062-1:G3 E2 S1 V1 W2 A0 C0
μ-vrijednost: cca. 40 - 60
Suha specifična gustoća: cca. 1.6 kg/dm³
sd-vrijednost: V1 &lt;0,14 
cca. 0.3 - 0.35 l/m² za
dva sloja).
Površinu uličnog pročelja potrebno je nakon čišćenja izravnati i obraditi (masom za izjednačavanje neravnini) te impregnirati sukladno uputama proizvođača. Izvedba u boji prema postojećoj ili prema odabiru Gradskog zavoda za zaštitu spomenika kulture i prirode. Izvesti prema uputama proizvođača. Obračun se vrši po površini izvedene žbuke, otvori se svi u cijelosti odbijaju. Špalete obračunate u površini. U cijenu je uključen sav rad, materijal (uključujući masu za izjednačavanje neravnini i impregnaciju), tehnologija izvođenja, potrebni alati, zaštita otvora do potpune gotovosti. </t>
  </si>
  <si>
    <t>Dobava, doprema i ugradnja toplinske izolacije od ploča tvrde kamene vune d=20 cm (10 + 10),  na sloj pijeska u padu krovne plohe 2 % u svemu prema planu polaganja i uputstvima proizvođača. Ploče se postavljaju u slojevima jedan okomit na drugi sloj. 
Potrebne karakteristike:
- deklarirana toplinska provodljivost λ=0,038 W/mK prema HRN EN 12667 ili jednakovrijednoj normi
- reakcija na požar A1 prema HRN EN 13501-1 ili jednakovrijednoj normi
- otpor difuziji vodene pare μ =1 prema HRN EN 12086 ili jednakovrijednoj normi
- tlačna čvrstoća kod 10% deformacije = 70 kPa
U cijenu je uračunat sav potreban rad i materijal, transport, tehnologija izvođenja, kao i holker na spoju horizontalne i vertikalne površine na nadozidu i oko zidova dimnjaka, izlaza na krov. U svemu se pridržavati uputa i specifikacija proizvođača, pravila struke i standarda kvalitete.
U cijenu je uključeno materijal i postavljanje:
*sloj pijeska za pad i izravnanje debljine 1-5,0 cm
*ploča tvrde kamene vune ukupne debljine d=15cm
Obračun po m² tlocrtne površine krova na koju se polaže toplinska izolacija.</t>
  </si>
  <si>
    <t>KONTROLNI SET
Radna klasa – prikladna za upotrebu
sa svim sustavima klasa A
Ekološka klasa klasa 1
IP ocjena IP 422
Vrijeme prekida 2,5 sec
Minimalna razdoblja mirovanja bez glavnog napajanja 72hour
Maksimalan kapacitet baterije 2 * 7,2 Ah
Ulaz mrežnog napajanja 1 * 230VAC, 50Hz
Izlazna struja lmaxb 10A, 
Izlazni napon 21,0-26,4V DC
U cijenu je uključena:
- kupola za odimljavanje 
- kontrolna jedinica za odimljavanje
U cijenu je uključen transport, montaža, pomoćna skela, sav potreban alat i materijal do potpune gotovosti i funkcionalnosti. Obračun po kom.</t>
  </si>
  <si>
    <t>* okap ulične atike ravnog krova R.Š. = cca 45 cm</t>
  </si>
  <si>
    <t>* lim za usmjeravanje vode u žljeb ravnog krova R.Š. = cca 35cm</t>
  </si>
  <si>
    <t>Mihanovićeva ulica 34</t>
  </si>
  <si>
    <t xml:space="preserve">Zastupani po upravitelju: </t>
  </si>
  <si>
    <t>Stambeni servis-poslovni centar d.o.o.</t>
  </si>
  <si>
    <t>Čanićeva 4, Zagreb</t>
  </si>
  <si>
    <t>OIB: 42547882422</t>
  </si>
  <si>
    <t>Višestambena zgrada</t>
  </si>
  <si>
    <t>k.č. 2688, k.o. Centar</t>
  </si>
  <si>
    <r>
      <rPr>
        <b/>
        <sz val="14"/>
        <color theme="1"/>
        <rFont val="Century Gothic"/>
        <family val="2"/>
      </rPr>
      <t>ZAJEDNIČKA OZNAKA PROJEKTA</t>
    </r>
    <r>
      <rPr>
        <sz val="14"/>
        <color theme="1"/>
        <rFont val="Century Gothic"/>
        <family val="2"/>
      </rPr>
      <t>: EP_23/003</t>
    </r>
  </si>
  <si>
    <r>
      <rPr>
        <b/>
        <sz val="14"/>
        <color theme="1"/>
        <rFont val="Century Gothic"/>
        <family val="2"/>
      </rPr>
      <t>OZNAKA PROJEKTA</t>
    </r>
    <r>
      <rPr>
        <sz val="14"/>
        <color theme="1"/>
        <rFont val="Century Gothic"/>
        <family val="2"/>
      </rPr>
      <t>: EP_23/003_G:</t>
    </r>
  </si>
  <si>
    <t xml:space="preserve">Rujan 2023. </t>
  </si>
  <si>
    <t>TROŠKOVNIK GRAĐEVINSKO-OBRTNIČKIH RADOVA ZA POVEĆANJE TOPLINSKE ZAŠTITE VANJSKE OVOJNICE STAMBENE ZGRADE MIHANOVIĆEVA ULICA 34, ZAGREB</t>
  </si>
  <si>
    <t xml:space="preserve">Čišćenje i zaštita uličnog kamenog sokla. Čišćenje izvesti uz opez pomoću visokotlačnog čistača ili sukaldno uputama konzervatorsko restauratorskog elaborata te zaštitu površine izvesti bezbojnom vodoodbojnom impregnacijom proizvedenom na osnovi silikonske smole u organskom otapalu (potrošnja 0,15-0,5 l/m2, gustoća 790-800 kg/m3, A(h) 750g/l)  i Izvesti prema uputama proizvođača. U cijenu je uključen sav rad, materijal, tehnologija izvođenja, transport do potpune gotovosti.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</si>
</sst>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k_n_-;\-* #,##0.00\ _k_n_-;_-* &quot;-&quot;??\ _k_n_-;_-@_-"/>
    <numFmt numFmtId="165" formatCode="[$-41A]General"/>
    <numFmt numFmtId="166" formatCode="_-* #.##0.00\ _k_n_-;\-* #.##0.00\ _k_n_-;_-* &quot;-&quot;??\ _k_n_-;_-@_-"/>
    <numFmt numFmtId="167" formatCode="#,##0.00\ [$EUR]"/>
  </numFmts>
  <fonts count="49">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10"/>
      <name val="Century Gothic"/>
      <family val="2"/>
      <charset val="238"/>
    </font>
    <font>
      <sz val="10"/>
      <color theme="1"/>
      <name val="Century Gothic"/>
      <family val="2"/>
      <charset val="238"/>
    </font>
    <font>
      <b/>
      <sz val="10"/>
      <name val="Century Gothic"/>
      <family val="2"/>
      <charset val="238"/>
    </font>
    <font>
      <sz val="10"/>
      <color theme="1"/>
      <name val="Calibri"/>
      <family val="2"/>
      <charset val="238"/>
    </font>
    <font>
      <sz val="10"/>
      <name val="Century Gothic"/>
      <family val="2"/>
    </font>
    <font>
      <sz val="12"/>
      <color rgb="FF000000"/>
      <name val="Arial Narrow"/>
      <family val="2"/>
      <charset val="238"/>
    </font>
    <font>
      <sz val="10"/>
      <name val="Arial"/>
    </font>
    <font>
      <b/>
      <sz val="10"/>
      <name val="Century Gothic"/>
      <family val="2"/>
    </font>
    <font>
      <sz val="10"/>
      <name val="Arial"/>
      <family val="2"/>
    </font>
    <font>
      <sz val="11"/>
      <color indexed="8"/>
      <name val="Calibri"/>
      <family val="2"/>
      <charset val="238"/>
    </font>
    <font>
      <sz val="12"/>
      <name val="Arial CE"/>
      <charset val="238"/>
    </font>
    <font>
      <sz val="10"/>
      <name val="Bookman Old Style"/>
      <family val="1"/>
      <charset val="238"/>
    </font>
    <font>
      <sz val="10"/>
      <name val="HRHelvetica"/>
    </font>
    <font>
      <sz val="10"/>
      <name val="Arial CE"/>
      <charset val="238"/>
    </font>
    <font>
      <b/>
      <sz val="10"/>
      <color theme="1"/>
      <name val="Century Gothic"/>
      <family val="2"/>
    </font>
    <font>
      <sz val="10"/>
      <color theme="1"/>
      <name val="Century Gothic"/>
      <family val="2"/>
    </font>
    <font>
      <sz val="10"/>
      <color theme="1"/>
      <name val="Calibri"/>
      <family val="2"/>
    </font>
    <font>
      <sz val="10"/>
      <name val="Calibri"/>
      <family val="2"/>
    </font>
    <font>
      <sz val="10"/>
      <color theme="1"/>
      <name val="Calibri"/>
      <family val="2"/>
      <scheme val="minor"/>
    </font>
    <font>
      <sz val="14"/>
      <color theme="1"/>
      <name val="Century Gothic"/>
      <family val="2"/>
    </font>
    <font>
      <b/>
      <sz val="14"/>
      <color theme="1"/>
      <name val="Century Gothic"/>
      <family val="2"/>
    </font>
    <font>
      <b/>
      <sz val="9"/>
      <color theme="1"/>
      <name val="Century Gothic"/>
      <family val="2"/>
    </font>
    <font>
      <b/>
      <sz val="18"/>
      <color theme="1"/>
      <name val="Century Gothic"/>
      <family val="2"/>
    </font>
    <font>
      <sz val="9"/>
      <color theme="1"/>
      <name val="Century Gothic"/>
      <family val="2"/>
    </font>
  </fonts>
  <fills count="2">
    <fill>
      <patternFill patternType="none"/>
    </fill>
    <fill>
      <patternFill patternType="gray125"/>
    </fill>
  </fills>
  <borders count="1">
    <border>
      <left/>
      <right/>
      <top/>
      <bottom/>
      <diagonal/>
    </border>
  </borders>
  <cellStyleXfs count="101">
    <xf numFmtId="0" fontId="0" fillId="0" borderId="0"/>
    <xf numFmtId="165" fontId="19" fillId="0" borderId="0" applyBorder="0" applyProtection="0"/>
    <xf numFmtId="0" fontId="12" fillId="0" borderId="0"/>
    <xf numFmtId="165" fontId="20" fillId="0" borderId="0" applyBorder="0" applyProtection="0"/>
    <xf numFmtId="0" fontId="11" fillId="0" borderId="0"/>
    <xf numFmtId="164" fontId="21" fillId="0" borderId="0" applyFont="0" applyFill="0" applyBorder="0" applyAlignment="0" applyProtection="0"/>
    <xf numFmtId="0" fontId="10" fillId="0" borderId="0"/>
    <xf numFmtId="0" fontId="9" fillId="0" borderId="0"/>
    <xf numFmtId="0" fontId="23" fillId="0" borderId="0"/>
    <xf numFmtId="0" fontId="8" fillId="0" borderId="0"/>
    <xf numFmtId="0" fontId="8" fillId="0" borderId="0"/>
    <xf numFmtId="0" fontId="8" fillId="0" borderId="0"/>
    <xf numFmtId="0" fontId="8" fillId="0" borderId="0"/>
    <xf numFmtId="0" fontId="30" fillId="0" borderId="0"/>
    <xf numFmtId="0" fontId="7" fillId="0" borderId="0"/>
    <xf numFmtId="0" fontId="7" fillId="0" borderId="0"/>
    <xf numFmtId="0" fontId="7" fillId="0" borderId="0"/>
    <xf numFmtId="0" fontId="7" fillId="0" borderId="0"/>
    <xf numFmtId="0" fontId="31"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33" fillId="0" borderId="0"/>
    <xf numFmtId="164" fontId="23" fillId="0" borderId="0" applyFont="0" applyFill="0" applyBorder="0" applyAlignment="0" applyProtection="0"/>
    <xf numFmtId="0" fontId="35" fillId="0" borderId="0"/>
    <xf numFmtId="0" fontId="36" fillId="0" borderId="0"/>
    <xf numFmtId="0" fontId="23" fillId="0" borderId="0"/>
    <xf numFmtId="0" fontId="23" fillId="0" borderId="0"/>
    <xf numFmtId="0" fontId="38" fillId="0" borderId="0"/>
    <xf numFmtId="0" fontId="37" fillId="0" borderId="0"/>
    <xf numFmtId="9" fontId="23" fillId="0" borderId="0" applyFont="0" applyFill="0" applyBorder="0" applyAlignment="0" applyProtection="0"/>
    <xf numFmtId="0" fontId="34" fillId="0" borderId="0"/>
    <xf numFmtId="0" fontId="5" fillId="0" borderId="0"/>
    <xf numFmtId="0" fontId="23" fillId="0" borderId="0"/>
    <xf numFmtId="0" fontId="23" fillId="0" borderId="0"/>
    <xf numFmtId="0" fontId="23" fillId="0" borderId="0"/>
    <xf numFmtId="0" fontId="25" fillId="0" borderId="0"/>
    <xf numFmtId="0" fontId="23" fillId="0" borderId="0"/>
    <xf numFmtId="166" fontId="23" fillId="0" borderId="0" applyFont="0" applyFill="0" applyBorder="0" applyAlignment="0" applyProtection="0"/>
    <xf numFmtId="166" fontId="23" fillId="0" borderId="0" applyFill="0" applyBorder="0" applyAlignment="0" applyProtection="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3" fillId="0" borderId="0"/>
    <xf numFmtId="0" fontId="4" fillId="0" borderId="0"/>
    <xf numFmtId="0" fontId="4" fillId="0" borderId="0"/>
    <xf numFmtId="0" fontId="4" fillId="0" borderId="0"/>
    <xf numFmtId="0" fontId="4"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02">
    <xf numFmtId="0" fontId="0" fillId="0" borderId="0" xfId="0"/>
    <xf numFmtId="0" fontId="13" fillId="0" borderId="0" xfId="0" applyFont="1" applyAlignment="1">
      <alignment horizontal="justify" vertical="top" wrapText="1"/>
    </xf>
    <xf numFmtId="0" fontId="17" fillId="0" borderId="0" xfId="0" applyFont="1" applyAlignment="1">
      <alignment horizontal="justify" vertical="top"/>
    </xf>
    <xf numFmtId="0" fontId="16" fillId="0" borderId="0" xfId="0" applyFont="1" applyAlignment="1">
      <alignment horizontal="justify" vertical="top"/>
    </xf>
    <xf numFmtId="0" fontId="16" fillId="0" borderId="0" xfId="0" applyFont="1" applyAlignment="1">
      <alignment horizontal="justify" vertical="top" wrapText="1"/>
    </xf>
    <xf numFmtId="0" fontId="17" fillId="0" borderId="0" xfId="0" applyFont="1" applyAlignment="1">
      <alignment horizontal="justify" vertical="center"/>
    </xf>
    <xf numFmtId="0" fontId="17" fillId="0" borderId="0" xfId="0" applyFont="1"/>
    <xf numFmtId="2" fontId="25" fillId="0" borderId="0" xfId="5" applyNumberFormat="1" applyFont="1" applyFill="1" applyBorder="1" applyAlignment="1" applyProtection="1">
      <alignment horizontal="right" wrapText="1"/>
      <protection hidden="1"/>
    </xf>
    <xf numFmtId="0" fontId="26" fillId="0" borderId="0" xfId="0" applyFont="1" applyAlignment="1">
      <alignment horizontal="left" vertical="top"/>
    </xf>
    <xf numFmtId="0" fontId="26" fillId="0" borderId="0" xfId="0" applyFont="1" applyAlignment="1">
      <alignment horizontal="left" vertical="top" wrapText="1"/>
    </xf>
    <xf numFmtId="0" fontId="26" fillId="0" borderId="0" xfId="0" applyFont="1" applyAlignment="1">
      <alignment horizontal="right" wrapText="1"/>
    </xf>
    <xf numFmtId="4" fontId="25" fillId="0" borderId="0" xfId="0" applyNumberFormat="1" applyFont="1" applyAlignment="1">
      <alignment horizontal="right" wrapText="1"/>
    </xf>
    <xf numFmtId="4" fontId="26" fillId="0" borderId="0" xfId="0" applyNumberFormat="1" applyFont="1" applyAlignment="1">
      <alignment horizontal="right"/>
    </xf>
    <xf numFmtId="0" fontId="13" fillId="0" borderId="0" xfId="0" applyFont="1" applyAlignment="1">
      <alignment horizontal="left" vertical="top"/>
    </xf>
    <xf numFmtId="0" fontId="45" fillId="0" borderId="0" xfId="0" applyFont="1" applyAlignment="1">
      <alignment horizontal="left" vertical="top" wrapText="1"/>
    </xf>
    <xf numFmtId="0" fontId="13" fillId="0" borderId="0" xfId="0" applyFont="1" applyAlignment="1">
      <alignment horizontal="right"/>
    </xf>
    <xf numFmtId="4" fontId="15" fillId="0" borderId="0" xfId="0" applyNumberFormat="1" applyFont="1" applyAlignment="1">
      <alignment horizontal="right"/>
    </xf>
    <xf numFmtId="4" fontId="13" fillId="0" borderId="0" xfId="0" applyNumberFormat="1" applyFont="1" applyAlignment="1">
      <alignment horizontal="right"/>
    </xf>
    <xf numFmtId="0" fontId="13" fillId="0" borderId="0" xfId="0" applyFont="1"/>
    <xf numFmtId="0" fontId="44" fillId="0" borderId="0" xfId="0" applyFont="1" applyAlignment="1">
      <alignment horizontal="left" vertical="top" wrapText="1"/>
    </xf>
    <xf numFmtId="0" fontId="47" fillId="0" borderId="0" xfId="0" applyFont="1" applyAlignment="1">
      <alignment horizontal="right" vertical="top" wrapText="1"/>
    </xf>
    <xf numFmtId="49" fontId="44" fillId="0" borderId="0" xfId="0" applyNumberFormat="1" applyFont="1" applyAlignment="1">
      <alignment horizontal="left" vertical="top" wrapText="1"/>
    </xf>
    <xf numFmtId="0" fontId="27" fillId="0" borderId="0" xfId="0" applyFont="1" applyAlignment="1">
      <alignment vertical="center" wrapText="1"/>
    </xf>
    <xf numFmtId="0" fontId="26"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right" vertical="center" wrapText="1"/>
    </xf>
    <xf numFmtId="4" fontId="25" fillId="0" borderId="0" xfId="0" applyNumberFormat="1" applyFont="1" applyAlignment="1">
      <alignment horizontal="right"/>
    </xf>
    <xf numFmtId="4" fontId="26" fillId="0" borderId="0" xfId="0" applyNumberFormat="1" applyFont="1" applyAlignment="1">
      <alignment horizontal="right" vertical="center" wrapText="1"/>
    </xf>
    <xf numFmtId="0" fontId="22" fillId="0" borderId="0" xfId="0" applyFont="1" applyAlignment="1">
      <alignment horizontal="left" vertical="center" wrapText="1"/>
    </xf>
    <xf numFmtId="0" fontId="26" fillId="0" borderId="0" xfId="0" applyFont="1" applyAlignment="1">
      <alignment horizontal="right"/>
    </xf>
    <xf numFmtId="0" fontId="13" fillId="0" borderId="0" xfId="0" applyFont="1" applyAlignment="1">
      <alignment horizontal="left" vertical="top" wrapText="1"/>
    </xf>
    <xf numFmtId="0" fontId="15" fillId="0" borderId="0" xfId="0" applyFont="1" applyAlignment="1">
      <alignment horizontal="left" vertical="top" wrapText="1"/>
    </xf>
    <xf numFmtId="0" fontId="15" fillId="0" borderId="0" xfId="0" applyFont="1" applyAlignment="1">
      <alignment horizontal="right" wrapText="1"/>
    </xf>
    <xf numFmtId="4" fontId="15" fillId="0" borderId="0" xfId="0" applyNumberFormat="1" applyFont="1" applyAlignment="1">
      <alignment horizontal="right" wrapText="1"/>
    </xf>
    <xf numFmtId="0" fontId="25" fillId="0" borderId="0" xfId="0" applyFont="1" applyAlignment="1">
      <alignment horizontal="left" vertical="top" wrapText="1"/>
    </xf>
    <xf numFmtId="0" fontId="22" fillId="0" borderId="0" xfId="0" applyFont="1" applyAlignment="1">
      <alignment horizontal="right"/>
    </xf>
    <xf numFmtId="4" fontId="27" fillId="0" borderId="0" xfId="0" applyNumberFormat="1" applyFont="1" applyAlignment="1">
      <alignment horizontal="right"/>
    </xf>
    <xf numFmtId="4" fontId="22" fillId="0" borderId="0" xfId="0" applyNumberFormat="1" applyFont="1" applyAlignment="1">
      <alignment horizontal="right"/>
    </xf>
    <xf numFmtId="0" fontId="25" fillId="0" borderId="0" xfId="0" applyFont="1" applyAlignment="1">
      <alignment horizontal="left" vertical="top"/>
    </xf>
    <xf numFmtId="0" fontId="25" fillId="0" borderId="0" xfId="0" applyFont="1" applyAlignment="1">
      <alignment horizontal="right"/>
    </xf>
    <xf numFmtId="0" fontId="25" fillId="0" borderId="0" xfId="0" applyFont="1" applyAlignment="1" applyProtection="1">
      <alignment horizontal="left" vertical="top" wrapText="1"/>
      <protection hidden="1"/>
    </xf>
    <xf numFmtId="4" fontId="25" fillId="0" borderId="0" xfId="0" applyNumberFormat="1" applyFont="1" applyAlignment="1" applyProtection="1">
      <alignment horizontal="right" wrapText="1"/>
      <protection hidden="1"/>
    </xf>
    <xf numFmtId="0" fontId="25" fillId="0" borderId="0" xfId="0" applyFont="1" applyAlignment="1" applyProtection="1">
      <alignment horizontal="right" wrapText="1"/>
      <protection hidden="1"/>
    </xf>
    <xf numFmtId="0" fontId="15" fillId="0" borderId="0" xfId="0" applyFont="1"/>
    <xf numFmtId="0" fontId="25" fillId="0" borderId="0" xfId="0" applyFont="1" applyAlignment="1" applyProtection="1">
      <alignment horizontal="left" wrapText="1"/>
      <protection hidden="1"/>
    </xf>
    <xf numFmtId="0" fontId="22" fillId="0" borderId="0" xfId="0" applyFont="1" applyAlignment="1">
      <alignment horizontal="left" vertical="top" wrapText="1"/>
    </xf>
    <xf numFmtId="49" fontId="25" fillId="0" borderId="0" xfId="0" applyNumberFormat="1" applyFont="1" applyAlignment="1">
      <alignment horizontal="left" vertical="top"/>
    </xf>
    <xf numFmtId="0" fontId="18" fillId="0" borderId="0" xfId="0" applyFont="1"/>
    <xf numFmtId="0" fontId="13" fillId="0" borderId="0" xfId="0" applyFont="1" applyAlignment="1">
      <alignment horizontal="left"/>
    </xf>
    <xf numFmtId="49" fontId="26" fillId="0" borderId="0" xfId="0" applyNumberFormat="1" applyFont="1" applyAlignment="1">
      <alignment horizontal="center" vertical="top"/>
    </xf>
    <xf numFmtId="0" fontId="26" fillId="0" borderId="0" xfId="0" applyFont="1" applyAlignment="1">
      <alignment horizontal="left"/>
    </xf>
    <xf numFmtId="49" fontId="26" fillId="0" borderId="0" xfId="0" applyNumberFormat="1" applyFont="1" applyAlignment="1">
      <alignment horizontal="left" vertical="top"/>
    </xf>
    <xf numFmtId="4" fontId="26" fillId="0" borderId="0" xfId="0" applyNumberFormat="1" applyFont="1" applyAlignment="1">
      <alignment horizontal="right" wrapText="1"/>
    </xf>
    <xf numFmtId="0" fontId="25" fillId="0" borderId="0" xfId="0" applyFont="1" applyAlignment="1">
      <alignment horizontal="left" wrapText="1"/>
    </xf>
    <xf numFmtId="0" fontId="26" fillId="0" borderId="0" xfId="0" applyFont="1" applyAlignment="1">
      <alignment horizontal="left" wrapText="1"/>
    </xf>
    <xf numFmtId="49" fontId="26" fillId="0" borderId="0" xfId="0" applyNumberFormat="1" applyFont="1" applyAlignment="1">
      <alignment horizontal="left" vertical="top" wrapText="1"/>
    </xf>
    <xf numFmtId="2" fontId="26" fillId="0" borderId="0" xfId="0" applyNumberFormat="1" applyFont="1" applyAlignment="1">
      <alignment horizontal="left" vertical="top" wrapText="1"/>
    </xf>
    <xf numFmtId="0" fontId="13" fillId="0" borderId="0" xfId="0" applyFont="1" applyAlignment="1">
      <alignment wrapText="1"/>
    </xf>
    <xf numFmtId="0" fontId="25" fillId="0" borderId="0" xfId="0" applyFont="1" applyAlignment="1">
      <alignment horizontal="left" vertical="center" wrapText="1"/>
    </xf>
    <xf numFmtId="4" fontId="39" fillId="0" borderId="0" xfId="0" applyNumberFormat="1" applyFont="1" applyAlignment="1">
      <alignment horizontal="right"/>
    </xf>
    <xf numFmtId="0" fontId="25" fillId="0" borderId="0" xfId="0" applyFont="1" applyAlignment="1">
      <alignment horizontal="justify" vertical="top" wrapText="1"/>
    </xf>
    <xf numFmtId="0" fontId="24" fillId="0" borderId="0" xfId="0" applyFont="1"/>
    <xf numFmtId="0" fontId="26" fillId="0" borderId="0" xfId="0" applyFont="1" applyAlignment="1">
      <alignment horizontal="justify" vertical="top" wrapText="1"/>
    </xf>
    <xf numFmtId="0" fontId="26" fillId="0" borderId="0" xfId="0" applyFont="1" applyAlignment="1">
      <alignment vertical="top"/>
    </xf>
    <xf numFmtId="0" fontId="26" fillId="0" borderId="0" xfId="0" applyFont="1" applyAlignment="1">
      <alignment vertical="top" wrapText="1"/>
    </xf>
    <xf numFmtId="4" fontId="26" fillId="0" borderId="0" xfId="0" applyNumberFormat="1" applyFont="1"/>
    <xf numFmtId="0" fontId="43" fillId="0" borderId="0" xfId="0" applyFont="1"/>
    <xf numFmtId="49" fontId="26" fillId="0" borderId="0" xfId="0" applyNumberFormat="1" applyFont="1" applyAlignment="1">
      <alignment vertical="top"/>
    </xf>
    <xf numFmtId="0" fontId="25" fillId="0" borderId="0" xfId="0" applyFont="1" applyAlignment="1">
      <alignment vertical="top" wrapText="1"/>
    </xf>
    <xf numFmtId="4" fontId="25" fillId="0" borderId="0" xfId="0" applyNumberFormat="1" applyFont="1"/>
    <xf numFmtId="0" fontId="25" fillId="0" borderId="0" xfId="0" applyFont="1" applyAlignment="1">
      <alignment vertical="top"/>
    </xf>
    <xf numFmtId="0" fontId="39" fillId="0" borderId="0" xfId="0" applyFont="1" applyAlignment="1">
      <alignment horizontal="right"/>
    </xf>
    <xf numFmtId="0" fontId="40" fillId="0" borderId="0" xfId="0" applyFont="1" applyAlignment="1">
      <alignment horizontal="justify" vertical="top" wrapText="1"/>
    </xf>
    <xf numFmtId="0" fontId="48" fillId="0" borderId="0" xfId="0" applyFont="1" applyAlignment="1">
      <alignment horizontal="justify" vertical="top" wrapText="1"/>
    </xf>
    <xf numFmtId="0" fontId="39" fillId="0" borderId="0" xfId="0" applyFont="1" applyAlignment="1">
      <alignment horizontal="left" vertical="top"/>
    </xf>
    <xf numFmtId="49" fontId="40" fillId="0" borderId="0" xfId="0" applyNumberFormat="1" applyFont="1" applyAlignment="1">
      <alignment horizontal="left" vertical="top"/>
    </xf>
    <xf numFmtId="0" fontId="39" fillId="0" borderId="0" xfId="0" applyFont="1" applyAlignment="1">
      <alignment horizontal="left" vertical="top" wrapText="1"/>
    </xf>
    <xf numFmtId="0" fontId="29" fillId="0" borderId="0" xfId="0" applyFont="1" applyAlignment="1">
      <alignment horizontal="center"/>
    </xf>
    <xf numFmtId="4" fontId="40" fillId="0" borderId="0" xfId="0" applyNumberFormat="1" applyFont="1" applyAlignment="1">
      <alignment horizontal="right"/>
    </xf>
    <xf numFmtId="16" fontId="26" fillId="0" borderId="0" xfId="0" applyNumberFormat="1" applyFont="1" applyAlignment="1">
      <alignment horizontal="left" vertical="top"/>
    </xf>
    <xf numFmtId="0" fontId="39" fillId="0" borderId="0" xfId="0" applyFont="1" applyAlignment="1">
      <alignment horizontal="justify" vertical="top" wrapText="1"/>
    </xf>
    <xf numFmtId="0" fontId="22" fillId="0" borderId="0" xfId="0" quotePrefix="1" applyFont="1" applyAlignment="1">
      <alignment horizontal="left" vertical="center" wrapText="1"/>
    </xf>
    <xf numFmtId="4" fontId="46" fillId="0" borderId="0" xfId="0" applyNumberFormat="1" applyFont="1"/>
    <xf numFmtId="0" fontId="40" fillId="0" borderId="0" xfId="0" applyFont="1" applyAlignment="1">
      <alignment horizontal="left" vertical="center" wrapText="1"/>
    </xf>
    <xf numFmtId="0" fontId="26" fillId="0" borderId="0" xfId="0" applyFont="1"/>
    <xf numFmtId="0" fontId="25" fillId="0" borderId="0" xfId="0" applyFont="1"/>
    <xf numFmtId="0" fontId="0" fillId="0" borderId="0" xfId="0" applyAlignment="1">
      <alignment horizontal="left"/>
    </xf>
    <xf numFmtId="0" fontId="32" fillId="0" borderId="0" xfId="0" applyFont="1"/>
    <xf numFmtId="0" fontId="32" fillId="0" borderId="0" xfId="0" applyFont="1" applyAlignment="1">
      <alignment horizontal="left"/>
    </xf>
    <xf numFmtId="0" fontId="32" fillId="0" borderId="0" xfId="0" applyFont="1" applyAlignment="1">
      <alignment horizontal="justify"/>
    </xf>
    <xf numFmtId="4" fontId="29" fillId="0" borderId="0" xfId="0" applyNumberFormat="1" applyFont="1"/>
    <xf numFmtId="167" fontId="29" fillId="0" borderId="0" xfId="0" applyNumberFormat="1" applyFont="1"/>
    <xf numFmtId="49" fontId="32" fillId="0" borderId="0" xfId="0" applyNumberFormat="1" applyFont="1" applyAlignment="1">
      <alignment horizontal="left" vertical="top"/>
    </xf>
    <xf numFmtId="0" fontId="32" fillId="0" borderId="0" xfId="0" applyFont="1" applyAlignment="1">
      <alignment horizontal="left" vertical="top"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right"/>
    </xf>
    <xf numFmtId="4" fontId="14" fillId="0" borderId="0" xfId="0" applyNumberFormat="1" applyFont="1" applyAlignment="1">
      <alignment horizontal="right"/>
    </xf>
    <xf numFmtId="4" fontId="22" fillId="0" borderId="0" xfId="0" applyNumberFormat="1" applyFont="1" applyAlignment="1">
      <alignment horizontal="right" vertical="center"/>
    </xf>
    <xf numFmtId="0" fontId="22" fillId="0" borderId="0" xfId="0" applyFont="1" applyAlignment="1">
      <alignment vertical="center"/>
    </xf>
    <xf numFmtId="0" fontId="22" fillId="0" borderId="0" xfId="0" applyFont="1"/>
    <xf numFmtId="4" fontId="29" fillId="0" borderId="0" xfId="0" applyNumberFormat="1" applyFont="1" applyAlignment="1">
      <alignment horizontal="right"/>
    </xf>
  </cellXfs>
  <cellStyles count="101">
    <cellStyle name="Comma" xfId="5" builtinId="3"/>
    <cellStyle name="Comma 2" xfId="28"/>
    <cellStyle name="Comma 2 2" xfId="43"/>
    <cellStyle name="Comma 7" xfId="44"/>
    <cellStyle name="Excel Built-in Normal" xfId="3"/>
    <cellStyle name="Excel Built-in Normal 1" xfId="13"/>
    <cellStyle name="Normal" xfId="0" builtinId="0"/>
    <cellStyle name="Normal 10 2" xfId="42"/>
    <cellStyle name="Normal 10 2 2" xfId="45"/>
    <cellStyle name="Normal 2" xfId="1"/>
    <cellStyle name="Normal 2 2" xfId="37"/>
    <cellStyle name="Normal 2 2 2" xfId="80"/>
    <cellStyle name="Normal 2 3" xfId="36"/>
    <cellStyle name="Normal 2 4" xfId="29"/>
    <cellStyle name="Normal 3" xfId="2"/>
    <cellStyle name="Normal 3 10" xfId="97"/>
    <cellStyle name="Normal 3 2" xfId="9"/>
    <cellStyle name="Normal 3 2 2" xfId="38"/>
    <cellStyle name="Normal 3 2 3" xfId="50"/>
    <cellStyle name="Normal 3 2 3 2" xfId="85"/>
    <cellStyle name="Normal 3 2 4" xfId="64"/>
    <cellStyle name="Normal 3 3" xfId="14"/>
    <cellStyle name="Normal 3 3 2" xfId="30"/>
    <cellStyle name="Normal 3 3 3" xfId="55"/>
    <cellStyle name="Normal 3 3 3 2" xfId="89"/>
    <cellStyle name="Normal 3 3 4" xfId="68"/>
    <cellStyle name="Normal 3 4" xfId="19"/>
    <cellStyle name="Normal 3 4 2" xfId="72"/>
    <cellStyle name="Normal 3 5" xfId="23"/>
    <cellStyle name="Normal 3 5 2" xfId="76"/>
    <cellStyle name="Normal 3 6" xfId="54"/>
    <cellStyle name="Normal 3 7" xfId="46"/>
    <cellStyle name="Normal 3 7 2" xfId="81"/>
    <cellStyle name="Normal 3 8" xfId="60"/>
    <cellStyle name="Normal 3 9" xfId="93"/>
    <cellStyle name="Normal 4" xfId="4"/>
    <cellStyle name="Normal 4 2" xfId="10"/>
    <cellStyle name="Normal 4 2 2" xfId="31"/>
    <cellStyle name="Normal 4 2 3" xfId="51"/>
    <cellStyle name="Normal 4 2 3 2" xfId="86"/>
    <cellStyle name="Normal 4 2 4" xfId="65"/>
    <cellStyle name="Normal 4 3" xfId="15"/>
    <cellStyle name="Normal 4 3 2" xfId="56"/>
    <cellStyle name="Normal 4 3 2 2" xfId="90"/>
    <cellStyle name="Normal 4 3 3" xfId="69"/>
    <cellStyle name="Normal 4 4" xfId="20"/>
    <cellStyle name="Normal 4 4 2" xfId="73"/>
    <cellStyle name="Normal 4 5" xfId="24"/>
    <cellStyle name="Normal 4 5 2" xfId="77"/>
    <cellStyle name="Normal 4 6" xfId="47"/>
    <cellStyle name="Normal 4 6 2" xfId="82"/>
    <cellStyle name="Normal 4 7" xfId="61"/>
    <cellStyle name="Normal 4 8" xfId="94"/>
    <cellStyle name="Normal 4 9" xfId="98"/>
    <cellStyle name="Normal 5" xfId="6"/>
    <cellStyle name="Normal 5 2" xfId="11"/>
    <cellStyle name="Normal 5 2 2" xfId="32"/>
    <cellStyle name="Normal 5 2 3" xfId="52"/>
    <cellStyle name="Normal 5 2 3 2" xfId="87"/>
    <cellStyle name="Normal 5 2 4" xfId="66"/>
    <cellStyle name="Normal 5 3" xfId="16"/>
    <cellStyle name="Normal 5 3 2" xfId="57"/>
    <cellStyle name="Normal 5 3 2 2" xfId="91"/>
    <cellStyle name="Normal 5 3 3" xfId="70"/>
    <cellStyle name="Normal 5 4" xfId="21"/>
    <cellStyle name="Normal 5 4 2" xfId="74"/>
    <cellStyle name="Normal 5 5" xfId="25"/>
    <cellStyle name="Normal 5 5 2" xfId="78"/>
    <cellStyle name="Normal 5 6" xfId="48"/>
    <cellStyle name="Normal 5 6 2" xfId="83"/>
    <cellStyle name="Normal 5 7" xfId="62"/>
    <cellStyle name="Normal 5 8" xfId="95"/>
    <cellStyle name="Normal 5 9" xfId="99"/>
    <cellStyle name="Normal 6" xfId="7"/>
    <cellStyle name="Normal 6 2" xfId="12"/>
    <cellStyle name="Normal 6 2 2" xfId="33"/>
    <cellStyle name="Normal 6 2 3" xfId="53"/>
    <cellStyle name="Normal 6 2 3 2" xfId="88"/>
    <cellStyle name="Normal 6 2 4" xfId="67"/>
    <cellStyle name="Normal 6 3" xfId="17"/>
    <cellStyle name="Normal 6 3 2" xfId="58"/>
    <cellStyle name="Normal 6 3 2 2" xfId="92"/>
    <cellStyle name="Normal 6 3 3" xfId="71"/>
    <cellStyle name="Normal 6 4" xfId="22"/>
    <cellStyle name="Normal 6 4 2" xfId="75"/>
    <cellStyle name="Normal 6 5" xfId="26"/>
    <cellStyle name="Normal 6 5 2" xfId="79"/>
    <cellStyle name="Normal 6 6" xfId="49"/>
    <cellStyle name="Normal 6 6 2" xfId="84"/>
    <cellStyle name="Normal 6 7" xfId="63"/>
    <cellStyle name="Normal 6 8" xfId="96"/>
    <cellStyle name="Normal 6 9" xfId="100"/>
    <cellStyle name="Normal 7" xfId="8"/>
    <cellStyle name="Normal 7 2" xfId="18"/>
    <cellStyle name="Normal 7 2 2" xfId="59"/>
    <cellStyle name="Normal 8" xfId="27"/>
    <cellStyle name="Normalno 2" xfId="39"/>
    <cellStyle name="Normalno 3" xfId="40"/>
    <cellStyle name="Obično_tablica materijala 3" xfId="34"/>
    <cellStyle name="Percent 2" xfId="35"/>
    <cellStyle name="Standard_Tabelle1" xfId="4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402"/>
  <sheetViews>
    <sheetView tabSelected="1" view="pageBreakPreview" topLeftCell="A370" zoomScale="85" zoomScaleNormal="85" zoomScaleSheetLayoutView="85" workbookViewId="0">
      <selection sqref="A1:F402"/>
    </sheetView>
  </sheetViews>
  <sheetFormatPr defaultColWidth="9.21875" defaultRowHeight="13.2"/>
  <cols>
    <col min="1" max="1" width="5.44140625" style="13" customWidth="1"/>
    <col min="2" max="2" width="64.21875" style="30" customWidth="1"/>
    <col min="3" max="3" width="9.5546875" style="15" customWidth="1"/>
    <col min="4" max="4" width="9.21875" style="16" customWidth="1"/>
    <col min="5" max="5" width="11.21875" style="17" customWidth="1"/>
    <col min="6" max="6" width="14.77734375" style="17" customWidth="1"/>
    <col min="7" max="16384" width="9.21875" style="18"/>
  </cols>
  <sheetData>
    <row r="3" spans="2:2" ht="17.399999999999999">
      <c r="B3" s="14" t="s">
        <v>156</v>
      </c>
    </row>
    <row r="4" spans="2:2" ht="16.8">
      <c r="B4" s="19" t="s">
        <v>157</v>
      </c>
    </row>
    <row r="5" spans="2:2" ht="16.8">
      <c r="B5" s="19" t="s">
        <v>244</v>
      </c>
    </row>
    <row r="6" spans="2:2" ht="16.8">
      <c r="B6" s="19" t="s">
        <v>160</v>
      </c>
    </row>
    <row r="7" spans="2:2" ht="16.8">
      <c r="B7" s="19" t="s">
        <v>245</v>
      </c>
    </row>
    <row r="8" spans="2:2" ht="16.8">
      <c r="B8" s="19" t="s">
        <v>246</v>
      </c>
    </row>
    <row r="9" spans="2:2" ht="16.8">
      <c r="B9" s="19" t="s">
        <v>247</v>
      </c>
    </row>
    <row r="10" spans="2:2" ht="16.8">
      <c r="B10" s="19" t="s">
        <v>248</v>
      </c>
    </row>
    <row r="14" spans="2:2" ht="17.399999999999999">
      <c r="B14" s="14" t="s">
        <v>158</v>
      </c>
    </row>
    <row r="15" spans="2:2" ht="16.8">
      <c r="B15" s="19" t="s">
        <v>159</v>
      </c>
    </row>
    <row r="16" spans="2:2" ht="16.8">
      <c r="B16" s="19" t="s">
        <v>249</v>
      </c>
    </row>
    <row r="17" spans="2:2" ht="16.8">
      <c r="B17" s="19" t="s">
        <v>244</v>
      </c>
    </row>
    <row r="18" spans="2:2" ht="16.8">
      <c r="B18" s="19" t="s">
        <v>160</v>
      </c>
    </row>
    <row r="19" spans="2:2" ht="16.8">
      <c r="B19" s="19" t="s">
        <v>250</v>
      </c>
    </row>
    <row r="23" spans="2:2" ht="23.4">
      <c r="B23" s="20" t="s">
        <v>166</v>
      </c>
    </row>
    <row r="24" spans="2:2" ht="23.4">
      <c r="B24" s="20"/>
    </row>
    <row r="25" spans="2:2" ht="23.4">
      <c r="B25" s="20"/>
    </row>
    <row r="26" spans="2:2" ht="23.4">
      <c r="B26" s="20"/>
    </row>
    <row r="27" spans="2:2" ht="23.4">
      <c r="B27" s="20"/>
    </row>
    <row r="28" spans="2:2" ht="23.4">
      <c r="B28" s="20"/>
    </row>
    <row r="29" spans="2:2" ht="23.4">
      <c r="B29" s="20"/>
    </row>
    <row r="33" spans="2:2" ht="17.399999999999999">
      <c r="B33" s="19" t="s">
        <v>164</v>
      </c>
    </row>
    <row r="34" spans="2:2" ht="16.8">
      <c r="B34" s="19"/>
    </row>
    <row r="35" spans="2:2" ht="17.399999999999999">
      <c r="B35" s="19" t="s">
        <v>251</v>
      </c>
    </row>
    <row r="36" spans="2:2" ht="16.8">
      <c r="B36" s="19"/>
    </row>
    <row r="37" spans="2:2" ht="17.399999999999999">
      <c r="B37" s="19" t="s">
        <v>252</v>
      </c>
    </row>
    <row r="38" spans="2:2" ht="16.8">
      <c r="B38" s="19"/>
    </row>
    <row r="39" spans="2:2" ht="17.399999999999999">
      <c r="B39" s="19" t="s">
        <v>165</v>
      </c>
    </row>
    <row r="40" spans="2:2" ht="16.8">
      <c r="B40" s="19"/>
    </row>
    <row r="41" spans="2:2" ht="17.399999999999999">
      <c r="B41" s="14" t="s">
        <v>161</v>
      </c>
    </row>
    <row r="42" spans="2:2" ht="16.8">
      <c r="B42" s="19" t="s">
        <v>162</v>
      </c>
    </row>
    <row r="43" spans="2:2" ht="16.8">
      <c r="B43" s="19"/>
    </row>
    <row r="44" spans="2:2" ht="16.8">
      <c r="B44" s="19"/>
    </row>
    <row r="45" spans="2:2" ht="17.399999999999999">
      <c r="B45" s="14" t="s">
        <v>163</v>
      </c>
    </row>
    <row r="46" spans="2:2" ht="16.8">
      <c r="B46" s="19" t="s">
        <v>154</v>
      </c>
    </row>
    <row r="47" spans="2:2" ht="16.8">
      <c r="B47" s="19"/>
    </row>
    <row r="48" spans="2:2" ht="16.8">
      <c r="B48" s="19"/>
    </row>
    <row r="49" spans="2:2" ht="16.8">
      <c r="B49" s="21"/>
    </row>
    <row r="50" spans="2:2" ht="16.8">
      <c r="B50" s="21" t="s">
        <v>253</v>
      </c>
    </row>
    <row r="66" spans="1:6" ht="41.25" customHeight="1">
      <c r="A66" s="22"/>
      <c r="B66" s="22" t="s">
        <v>254</v>
      </c>
      <c r="C66" s="22"/>
      <c r="D66" s="22"/>
      <c r="E66" s="22"/>
      <c r="F66" s="22"/>
    </row>
    <row r="67" spans="1:6" ht="46.95" customHeight="1">
      <c r="A67" s="23" t="s">
        <v>8</v>
      </c>
      <c r="B67" s="24" t="s">
        <v>0</v>
      </c>
      <c r="C67" s="25" t="s">
        <v>51</v>
      </c>
      <c r="D67" s="26" t="s">
        <v>1</v>
      </c>
      <c r="E67" s="27" t="s">
        <v>153</v>
      </c>
      <c r="F67" s="12" t="s">
        <v>2</v>
      </c>
    </row>
    <row r="68" spans="1:6" ht="17.25" customHeight="1">
      <c r="A68" s="8"/>
      <c r="B68" s="28" t="s">
        <v>34</v>
      </c>
      <c r="C68" s="29"/>
      <c r="D68" s="26"/>
      <c r="E68" s="12"/>
      <c r="F68" s="12"/>
    </row>
    <row r="69" spans="1:6" ht="16.5" customHeight="1"/>
    <row r="70" spans="1:6" ht="219.6" customHeight="1">
      <c r="A70" s="8" t="s">
        <v>3</v>
      </c>
      <c r="B70" s="9" t="s">
        <v>167</v>
      </c>
      <c r="C70" s="10" t="s">
        <v>32</v>
      </c>
      <c r="D70" s="11">
        <v>140</v>
      </c>
      <c r="E70" s="12"/>
      <c r="F70" s="12" t="str">
        <f>IF(E70&lt;&gt;0,IF(D70&lt;&gt;"",D70*E70,E70),"")</f>
        <v/>
      </c>
    </row>
    <row r="71" spans="1:6" ht="16.350000000000001" customHeight="1">
      <c r="A71" s="8"/>
      <c r="B71" s="9"/>
      <c r="C71" s="10"/>
      <c r="D71" s="11"/>
      <c r="E71" s="12"/>
      <c r="F71" s="12" t="str">
        <f t="shared" ref="F71:F80" si="0">IF(E71&lt;&gt;0,IF(D71&lt;&gt;"",D71*E71,E71),"")</f>
        <v/>
      </c>
    </row>
    <row r="72" spans="1:6" ht="217.05" customHeight="1">
      <c r="A72" s="8" t="s">
        <v>4</v>
      </c>
      <c r="B72" s="9" t="s">
        <v>70</v>
      </c>
      <c r="C72" s="10" t="s">
        <v>32</v>
      </c>
      <c r="D72" s="11">
        <v>1770</v>
      </c>
      <c r="E72" s="12"/>
      <c r="F72" s="12" t="str">
        <f t="shared" si="0"/>
        <v/>
      </c>
    </row>
    <row r="73" spans="1:6" ht="16.350000000000001" customHeight="1">
      <c r="A73" s="8"/>
      <c r="B73" s="9"/>
      <c r="C73" s="10"/>
      <c r="D73" s="11"/>
      <c r="E73" s="12"/>
      <c r="F73" s="12" t="str">
        <f t="shared" si="0"/>
        <v/>
      </c>
    </row>
    <row r="74" spans="1:6" ht="59.1" customHeight="1">
      <c r="A74" s="8" t="s">
        <v>5</v>
      </c>
      <c r="B74" s="9" t="s">
        <v>33</v>
      </c>
      <c r="C74" s="10" t="s">
        <v>32</v>
      </c>
      <c r="D74" s="11">
        <v>330</v>
      </c>
      <c r="E74" s="12"/>
      <c r="F74" s="12" t="str">
        <f t="shared" si="0"/>
        <v/>
      </c>
    </row>
    <row r="75" spans="1:6" ht="13.8">
      <c r="A75" s="8"/>
      <c r="B75" s="9"/>
      <c r="C75" s="10"/>
      <c r="D75" s="11"/>
      <c r="E75" s="12"/>
      <c r="F75" s="12" t="str">
        <f t="shared" si="0"/>
        <v/>
      </c>
    </row>
    <row r="76" spans="1:6" ht="94.05" customHeight="1">
      <c r="A76" s="13" t="s">
        <v>6</v>
      </c>
      <c r="B76" s="9" t="s">
        <v>168</v>
      </c>
      <c r="C76" s="10" t="s">
        <v>39</v>
      </c>
      <c r="D76" s="11">
        <v>1</v>
      </c>
      <c r="E76" s="12"/>
      <c r="F76" s="12" t="str">
        <f t="shared" si="0"/>
        <v/>
      </c>
    </row>
    <row r="77" spans="1:6" ht="14.4">
      <c r="A77"/>
      <c r="B77" s="31"/>
      <c r="C77" s="32"/>
      <c r="D77" s="33"/>
      <c r="E77" s="12"/>
      <c r="F77" s="12" t="str">
        <f t="shared" si="0"/>
        <v/>
      </c>
    </row>
    <row r="78" spans="1:6" ht="198.6" customHeight="1">
      <c r="A78" s="8" t="s">
        <v>11</v>
      </c>
      <c r="B78" s="34" t="s">
        <v>40</v>
      </c>
      <c r="C78" s="10" t="s">
        <v>39</v>
      </c>
      <c r="D78" s="11">
        <v>1</v>
      </c>
      <c r="E78" s="12"/>
      <c r="F78" s="12" t="str">
        <f t="shared" si="0"/>
        <v/>
      </c>
    </row>
    <row r="79" spans="1:6" ht="13.8">
      <c r="A79" s="8"/>
      <c r="B79" s="34"/>
      <c r="C79" s="10"/>
      <c r="D79" s="11"/>
      <c r="E79" s="12"/>
      <c r="F79" s="12" t="str">
        <f t="shared" si="0"/>
        <v/>
      </c>
    </row>
    <row r="80" spans="1:6" ht="100.5" customHeight="1">
      <c r="A80" s="8" t="s">
        <v>12</v>
      </c>
      <c r="B80" s="9" t="s">
        <v>132</v>
      </c>
      <c r="C80" s="10" t="s">
        <v>39</v>
      </c>
      <c r="D80" s="11">
        <v>1</v>
      </c>
      <c r="E80" s="26"/>
      <c r="F80" s="12" t="str">
        <f t="shared" si="0"/>
        <v/>
      </c>
    </row>
    <row r="81" spans="1:6" ht="26.55" customHeight="1">
      <c r="A81" s="8"/>
      <c r="B81" s="9"/>
      <c r="C81" s="10"/>
      <c r="D81" s="11"/>
      <c r="E81" s="26"/>
      <c r="F81" s="12"/>
    </row>
    <row r="82" spans="1:6" ht="16.05" customHeight="1">
      <c r="A82" s="8"/>
      <c r="B82" s="9"/>
      <c r="C82" s="10"/>
      <c r="D82" s="11"/>
      <c r="E82" s="26"/>
      <c r="F82" s="12"/>
    </row>
    <row r="83" spans="1:6" ht="16.350000000000001" customHeight="1">
      <c r="A83" s="8"/>
      <c r="B83" s="28" t="s">
        <v>37</v>
      </c>
      <c r="C83" s="35"/>
      <c r="D83" s="36"/>
      <c r="E83" s="37"/>
      <c r="F83" s="37">
        <f>SUM(F70:F82)</f>
        <v>0</v>
      </c>
    </row>
    <row r="84" spans="1:6" ht="16.350000000000001" customHeight="1">
      <c r="A84" s="8"/>
      <c r="B84" s="9"/>
      <c r="C84" s="29"/>
      <c r="D84" s="26"/>
      <c r="E84" s="12"/>
      <c r="F84" s="12"/>
    </row>
    <row r="85" spans="1:6" ht="16.5" customHeight="1">
      <c r="A85" s="8"/>
      <c r="B85" s="28" t="s">
        <v>35</v>
      </c>
      <c r="C85" s="29"/>
      <c r="D85" s="26"/>
      <c r="E85" s="12"/>
      <c r="F85" s="12"/>
    </row>
    <row r="87" spans="1:6" ht="127.8" customHeight="1">
      <c r="A87" s="38" t="s">
        <v>3</v>
      </c>
      <c r="B87" s="9" t="s">
        <v>169</v>
      </c>
      <c r="C87" s="29"/>
      <c r="D87" s="26"/>
      <c r="E87" s="12"/>
      <c r="F87" s="12" t="str">
        <f t="shared" ref="F87:F93" si="1">IF(E87&lt;&gt;0,IF(D87&lt;&gt;"",D87*E87,E87),"")</f>
        <v/>
      </c>
    </row>
    <row r="88" spans="1:6" ht="13.8">
      <c r="A88" s="8"/>
      <c r="B88" s="34" t="s">
        <v>7</v>
      </c>
      <c r="C88" s="29" t="s">
        <v>31</v>
      </c>
      <c r="D88" s="11">
        <v>11</v>
      </c>
      <c r="E88" s="26"/>
      <c r="F88" s="12" t="str">
        <f t="shared" si="1"/>
        <v/>
      </c>
    </row>
    <row r="89" spans="1:6" ht="16.350000000000001" customHeight="1">
      <c r="A89" s="8"/>
      <c r="B89" s="34"/>
      <c r="C89" s="39"/>
      <c r="D89" s="11"/>
      <c r="E89" s="12"/>
      <c r="F89" s="12"/>
    </row>
    <row r="90" spans="1:6" ht="89.55" customHeight="1">
      <c r="A90" s="8" t="s">
        <v>4</v>
      </c>
      <c r="B90" s="40" t="s">
        <v>170</v>
      </c>
      <c r="C90" s="29"/>
      <c r="D90" s="11"/>
      <c r="E90" s="41"/>
      <c r="F90" s="12"/>
    </row>
    <row r="91" spans="1:6" ht="17.100000000000001" customHeight="1">
      <c r="A91" s="8"/>
      <c r="B91" s="40" t="s">
        <v>63</v>
      </c>
      <c r="C91" s="29" t="s">
        <v>10</v>
      </c>
      <c r="D91" s="11">
        <v>30</v>
      </c>
      <c r="E91" s="41"/>
      <c r="F91" s="12" t="str">
        <f t="shared" ref="F91:F92" si="2">IF(E91&lt;&gt;0,IF(D91&lt;&gt;"",D91*E91,E91),"")</f>
        <v/>
      </c>
    </row>
    <row r="92" spans="1:6" ht="16.05" customHeight="1">
      <c r="A92" s="8"/>
      <c r="B92" s="40" t="s">
        <v>64</v>
      </c>
      <c r="C92" s="29" t="s">
        <v>10</v>
      </c>
      <c r="D92" s="11">
        <v>100</v>
      </c>
      <c r="E92" s="41"/>
      <c r="F92" s="12" t="str">
        <f t="shared" si="2"/>
        <v/>
      </c>
    </row>
    <row r="93" spans="1:6" ht="16.350000000000001" customHeight="1">
      <c r="A93" s="8"/>
      <c r="B93" s="9"/>
      <c r="C93" s="39"/>
      <c r="D93" s="11"/>
      <c r="E93" s="12"/>
      <c r="F93" s="12" t="str">
        <f t="shared" si="1"/>
        <v/>
      </c>
    </row>
    <row r="94" spans="1:6" ht="57.45" customHeight="1">
      <c r="A94" s="8" t="s">
        <v>5</v>
      </c>
      <c r="B94" s="40" t="s">
        <v>171</v>
      </c>
      <c r="C94" s="29" t="s">
        <v>10</v>
      </c>
      <c r="D94" s="11">
        <v>100</v>
      </c>
      <c r="E94" s="41"/>
      <c r="F94" s="12" t="str">
        <f>IF(E94&lt;&gt;0,IF(D94&lt;&gt;"",D94*E94,E94),"")</f>
        <v/>
      </c>
    </row>
    <row r="95" spans="1:6" ht="16.350000000000001" customHeight="1">
      <c r="A95" s="8"/>
      <c r="B95" s="9"/>
      <c r="C95" s="39"/>
      <c r="D95" s="11"/>
      <c r="E95" s="12"/>
      <c r="F95" s="12"/>
    </row>
    <row r="96" spans="1:6" ht="60.45" customHeight="1">
      <c r="A96" s="8" t="s">
        <v>6</v>
      </c>
      <c r="B96" s="40" t="s">
        <v>172</v>
      </c>
      <c r="C96" s="29" t="s">
        <v>10</v>
      </c>
      <c r="D96" s="11">
        <v>50</v>
      </c>
      <c r="E96" s="41"/>
      <c r="F96" s="12" t="str">
        <f>IF(E96&lt;&gt;0,IF(D96&lt;&gt;"",D96*E96,E96),"")</f>
        <v/>
      </c>
    </row>
    <row r="97" spans="1:6" ht="13.8">
      <c r="A97" s="8"/>
      <c r="B97" s="40"/>
      <c r="C97" s="29"/>
      <c r="D97" s="11"/>
      <c r="E97" s="41"/>
      <c r="F97" s="12"/>
    </row>
    <row r="98" spans="1:6" ht="63.6" customHeight="1">
      <c r="A98" s="8" t="s">
        <v>11</v>
      </c>
      <c r="B98" s="40" t="s">
        <v>71</v>
      </c>
      <c r="C98" s="29" t="s">
        <v>10</v>
      </c>
      <c r="D98" s="11">
        <v>40</v>
      </c>
      <c r="E98" s="41"/>
      <c r="F98" s="12" t="str">
        <f>IF(E98&lt;&gt;0,IF(D98&lt;&gt;"",D98*E98,E98),"")</f>
        <v/>
      </c>
    </row>
    <row r="99" spans="1:6" ht="13.8">
      <c r="A99" s="40"/>
      <c r="B99" s="40"/>
      <c r="C99" s="29"/>
      <c r="D99" s="11"/>
      <c r="E99" s="12"/>
      <c r="F99" s="12"/>
    </row>
    <row r="100" spans="1:6" s="43" customFormat="1" ht="111" customHeight="1">
      <c r="A100" s="40" t="s">
        <v>12</v>
      </c>
      <c r="B100" s="40" t="s">
        <v>65</v>
      </c>
      <c r="C100" s="39"/>
      <c r="D100" s="11"/>
      <c r="E100" s="42"/>
      <c r="F100" s="26"/>
    </row>
    <row r="101" spans="1:6" s="43" customFormat="1" ht="22.5" customHeight="1">
      <c r="A101" s="40"/>
      <c r="B101" s="44" t="s">
        <v>173</v>
      </c>
      <c r="C101" s="39" t="s">
        <v>31</v>
      </c>
      <c r="D101" s="11">
        <v>1</v>
      </c>
      <c r="E101" s="7"/>
      <c r="F101" s="26" t="str">
        <f t="shared" ref="F101:F103" si="3">IF(E101&lt;&gt;0,IF(D101&lt;&gt;"",D101*E101,E101),"")</f>
        <v/>
      </c>
    </row>
    <row r="102" spans="1:6" s="43" customFormat="1" ht="29.55" customHeight="1">
      <c r="A102" s="40"/>
      <c r="B102" s="44" t="s">
        <v>174</v>
      </c>
      <c r="C102" s="39" t="s">
        <v>31</v>
      </c>
      <c r="D102" s="11">
        <v>1</v>
      </c>
      <c r="E102" s="7"/>
      <c r="F102" s="26">
        <f>E102*D102</f>
        <v>0</v>
      </c>
    </row>
    <row r="103" spans="1:6" s="43" customFormat="1" ht="17.25" customHeight="1">
      <c r="A103" s="40"/>
      <c r="B103" s="44" t="s">
        <v>175</v>
      </c>
      <c r="C103" s="39" t="s">
        <v>31</v>
      </c>
      <c r="D103" s="11">
        <v>1</v>
      </c>
      <c r="E103" s="7"/>
      <c r="F103" s="26" t="str">
        <f t="shared" si="3"/>
        <v/>
      </c>
    </row>
    <row r="104" spans="1:6" s="43" customFormat="1" ht="23.1" customHeight="1">
      <c r="A104" s="40"/>
      <c r="B104" s="44" t="s">
        <v>176</v>
      </c>
      <c r="C104" s="39" t="s">
        <v>31</v>
      </c>
      <c r="D104" s="11">
        <v>2</v>
      </c>
      <c r="E104" s="7"/>
      <c r="F104" s="26" t="str">
        <f>IF(E104&lt;&gt;0,IF(D104&lt;&gt;"",D104*E104,E104),"")</f>
        <v/>
      </c>
    </row>
    <row r="105" spans="1:6" s="43" customFormat="1" ht="23.1" customHeight="1">
      <c r="A105" s="40"/>
      <c r="B105" s="44" t="s">
        <v>177</v>
      </c>
      <c r="C105" s="39" t="s">
        <v>31</v>
      </c>
      <c r="D105" s="11">
        <v>1</v>
      </c>
      <c r="E105" s="7"/>
      <c r="F105" s="26" t="str">
        <f t="shared" ref="F105:F115" si="4">IF(E105&lt;&gt;0,IF(D105&lt;&gt;"",D105*E105,E105),"")</f>
        <v/>
      </c>
    </row>
    <row r="106" spans="1:6" s="43" customFormat="1" ht="23.1" customHeight="1">
      <c r="A106" s="40"/>
      <c r="B106" s="44" t="s">
        <v>178</v>
      </c>
      <c r="C106" s="39" t="s">
        <v>31</v>
      </c>
      <c r="D106" s="11">
        <v>3</v>
      </c>
      <c r="E106" s="7"/>
      <c r="F106" s="26" t="str">
        <f t="shared" si="4"/>
        <v/>
      </c>
    </row>
    <row r="107" spans="1:6" s="43" customFormat="1" ht="23.1" customHeight="1">
      <c r="A107" s="40"/>
      <c r="B107" s="44" t="s">
        <v>179</v>
      </c>
      <c r="C107" s="39" t="s">
        <v>31</v>
      </c>
      <c r="D107" s="11">
        <v>1</v>
      </c>
      <c r="E107" s="7"/>
      <c r="F107" s="26" t="str">
        <f t="shared" si="4"/>
        <v/>
      </c>
    </row>
    <row r="108" spans="1:6" s="43" customFormat="1" ht="23.1" customHeight="1">
      <c r="A108" s="40"/>
      <c r="B108" s="44" t="s">
        <v>180</v>
      </c>
      <c r="C108" s="39" t="s">
        <v>31</v>
      </c>
      <c r="D108" s="11">
        <v>2</v>
      </c>
      <c r="E108" s="7"/>
      <c r="F108" s="26" t="str">
        <f t="shared" ref="F108:F110" si="5">IF(E108&lt;&gt;0,IF(D108&lt;&gt;"",D108*E108,E108),"")</f>
        <v/>
      </c>
    </row>
    <row r="109" spans="1:6" s="43" customFormat="1" ht="23.1" customHeight="1">
      <c r="A109" s="40"/>
      <c r="B109" s="44" t="s">
        <v>181</v>
      </c>
      <c r="C109" s="39" t="s">
        <v>31</v>
      </c>
      <c r="D109" s="11">
        <v>2</v>
      </c>
      <c r="E109" s="7"/>
      <c r="F109" s="26" t="str">
        <f t="shared" si="5"/>
        <v/>
      </c>
    </row>
    <row r="110" spans="1:6" s="43" customFormat="1" ht="23.1" customHeight="1">
      <c r="A110" s="40"/>
      <c r="B110" s="44" t="s">
        <v>182</v>
      </c>
      <c r="C110" s="39" t="s">
        <v>31</v>
      </c>
      <c r="D110" s="11">
        <v>1</v>
      </c>
      <c r="E110" s="7"/>
      <c r="F110" s="26" t="str">
        <f t="shared" si="5"/>
        <v/>
      </c>
    </row>
    <row r="111" spans="1:6" s="43" customFormat="1" ht="23.1" customHeight="1">
      <c r="A111" s="40"/>
      <c r="B111" s="44" t="s">
        <v>183</v>
      </c>
      <c r="C111" s="39" t="s">
        <v>31</v>
      </c>
      <c r="D111" s="11">
        <v>1</v>
      </c>
      <c r="E111" s="7"/>
      <c r="F111" s="26" t="str">
        <f t="shared" ref="F111" si="6">IF(E111&lt;&gt;0,IF(D111&lt;&gt;"",D111*E111,E111),"")</f>
        <v/>
      </c>
    </row>
    <row r="112" spans="1:6" s="43" customFormat="1" ht="23.1" customHeight="1">
      <c r="A112" s="40"/>
      <c r="B112" s="44" t="s">
        <v>184</v>
      </c>
      <c r="C112" s="39" t="s">
        <v>31</v>
      </c>
      <c r="D112" s="11">
        <v>2</v>
      </c>
      <c r="E112" s="7"/>
      <c r="F112" s="26" t="str">
        <f t="shared" ref="F112" si="7">IF(E112&lt;&gt;0,IF(D112&lt;&gt;"",D112*E112,E112),"")</f>
        <v/>
      </c>
    </row>
    <row r="113" spans="1:6" s="43" customFormat="1" ht="23.1" customHeight="1">
      <c r="A113" s="40"/>
      <c r="B113" s="44" t="s">
        <v>185</v>
      </c>
      <c r="C113" s="39" t="s">
        <v>31</v>
      </c>
      <c r="D113" s="11">
        <v>1</v>
      </c>
      <c r="E113" s="7"/>
      <c r="F113" s="26" t="str">
        <f t="shared" ref="F113" si="8">IF(E113&lt;&gt;0,IF(D113&lt;&gt;"",D113*E113,E113),"")</f>
        <v/>
      </c>
    </row>
    <row r="114" spans="1:6" s="43" customFormat="1" ht="23.1" customHeight="1">
      <c r="A114" s="40"/>
      <c r="B114" s="44" t="s">
        <v>186</v>
      </c>
      <c r="C114" s="39" t="s">
        <v>31</v>
      </c>
      <c r="D114" s="11">
        <v>23</v>
      </c>
      <c r="E114" s="7"/>
      <c r="F114" s="26" t="str">
        <f t="shared" si="4"/>
        <v/>
      </c>
    </row>
    <row r="115" spans="1:6" s="43" customFormat="1" ht="23.1" customHeight="1">
      <c r="A115" s="40"/>
      <c r="B115" s="44" t="s">
        <v>187</v>
      </c>
      <c r="C115" s="39" t="s">
        <v>31</v>
      </c>
      <c r="D115" s="11">
        <v>1</v>
      </c>
      <c r="E115" s="7"/>
      <c r="F115" s="26" t="str">
        <f t="shared" si="4"/>
        <v/>
      </c>
    </row>
    <row r="116" spans="1:6" ht="13.8">
      <c r="A116" s="40"/>
      <c r="B116" s="40"/>
      <c r="C116" s="29"/>
      <c r="D116" s="11"/>
      <c r="E116" s="7"/>
      <c r="F116" s="12"/>
    </row>
    <row r="117" spans="1:6" ht="79.05" customHeight="1">
      <c r="A117" s="38" t="s">
        <v>30</v>
      </c>
      <c r="B117" s="40" t="s">
        <v>62</v>
      </c>
      <c r="C117" s="29" t="s">
        <v>39</v>
      </c>
      <c r="D117" s="11">
        <v>1</v>
      </c>
      <c r="E117" s="41"/>
      <c r="F117" s="26" t="str">
        <f>IF(E117&lt;&gt;0,IF(D117&lt;&gt;"",D117*E117,E117),"")</f>
        <v/>
      </c>
    </row>
    <row r="118" spans="1:6" ht="19.95" customHeight="1">
      <c r="A118" s="38"/>
      <c r="B118" s="40"/>
      <c r="C118" s="29"/>
      <c r="D118" s="11"/>
      <c r="E118" s="41"/>
      <c r="F118" s="26"/>
    </row>
    <row r="119" spans="1:6" ht="85.5" customHeight="1">
      <c r="A119" s="38" t="s">
        <v>44</v>
      </c>
      <c r="B119" s="40" t="s">
        <v>188</v>
      </c>
      <c r="C119" s="29" t="s">
        <v>136</v>
      </c>
      <c r="D119" s="11">
        <v>550</v>
      </c>
      <c r="E119" s="41"/>
      <c r="F119" s="26" t="str">
        <f>IF(E119&lt;&gt;0,IF(D119&lt;&gt;"",D119*E119,E119),"")</f>
        <v/>
      </c>
    </row>
    <row r="120" spans="1:6" ht="14.55" customHeight="1">
      <c r="A120" s="38"/>
      <c r="B120" s="40"/>
      <c r="C120" s="29"/>
      <c r="D120" s="11"/>
      <c r="E120" s="41"/>
      <c r="F120" s="26"/>
    </row>
    <row r="121" spans="1:6" ht="173.55" customHeight="1">
      <c r="A121" s="13" t="s">
        <v>45</v>
      </c>
      <c r="B121" s="9" t="s">
        <v>238</v>
      </c>
      <c r="C121" s="32" t="s">
        <v>39</v>
      </c>
      <c r="D121" s="33">
        <v>1</v>
      </c>
      <c r="E121" s="16"/>
      <c r="F121" s="17" t="str">
        <f t="shared" ref="F121" si="9">IF(E121&lt;&gt;0,IF(D121&lt;&gt;"",D121*E121,E121),"")</f>
        <v/>
      </c>
    </row>
    <row r="122" spans="1:6" ht="14.55" customHeight="1">
      <c r="A122" s="38"/>
      <c r="B122" s="40"/>
      <c r="C122" s="29"/>
      <c r="D122" s="11"/>
      <c r="E122" s="41"/>
      <c r="F122" s="26"/>
    </row>
    <row r="123" spans="1:6" ht="85.5" customHeight="1">
      <c r="A123" s="38" t="s">
        <v>57</v>
      </c>
      <c r="B123" s="40" t="s">
        <v>150</v>
      </c>
      <c r="C123" s="29" t="s">
        <v>142</v>
      </c>
      <c r="D123" s="11">
        <v>20</v>
      </c>
      <c r="E123" s="41"/>
      <c r="F123" s="26" t="str">
        <f>IF(E123&lt;&gt;0,IF(D123&lt;&gt;"",D123*E123,E123),"")</f>
        <v/>
      </c>
    </row>
    <row r="124" spans="1:6" ht="13.8">
      <c r="A124" s="38"/>
      <c r="B124" s="40"/>
      <c r="C124" s="29"/>
      <c r="D124" s="11"/>
      <c r="E124" s="41"/>
      <c r="F124" s="26"/>
    </row>
    <row r="125" spans="1:6" ht="16.350000000000001" customHeight="1">
      <c r="A125" s="8"/>
      <c r="B125" s="28" t="s">
        <v>36</v>
      </c>
      <c r="C125" s="35"/>
      <c r="D125" s="36"/>
      <c r="E125" s="37"/>
      <c r="F125" s="37">
        <f>SUM(F87:F123)</f>
        <v>0</v>
      </c>
    </row>
    <row r="126" spans="1:6" ht="13.8">
      <c r="A126" s="8"/>
      <c r="B126" s="45"/>
      <c r="C126" s="35"/>
      <c r="D126" s="36"/>
      <c r="E126" s="37"/>
      <c r="F126" s="37"/>
    </row>
    <row r="127" spans="1:6" ht="13.8">
      <c r="A127" s="8"/>
      <c r="B127" s="28" t="s">
        <v>46</v>
      </c>
      <c r="C127" s="29"/>
      <c r="D127" s="26"/>
      <c r="E127" s="12"/>
      <c r="F127" s="12"/>
    </row>
    <row r="129" spans="1:6" s="47" customFormat="1" ht="112.8" customHeight="1">
      <c r="A129" s="46" t="s">
        <v>3</v>
      </c>
      <c r="B129" s="34" t="s">
        <v>72</v>
      </c>
      <c r="C129" s="10" t="s">
        <v>50</v>
      </c>
      <c r="D129" s="11">
        <v>2</v>
      </c>
      <c r="E129" s="11"/>
      <c r="F129" s="12" t="str">
        <f>IF(E129&lt;&gt;0,IF(D129&lt;&gt;"",D129*E129,E129),"")</f>
        <v/>
      </c>
    </row>
    <row r="130" spans="1:6" s="47" customFormat="1" ht="18" customHeight="1">
      <c r="A130" s="46"/>
      <c r="B130" s="34"/>
      <c r="C130" s="10"/>
      <c r="D130" s="11"/>
      <c r="E130" s="11"/>
      <c r="F130" s="12"/>
    </row>
    <row r="131" spans="1:6" s="47" customFormat="1" ht="112.8" customHeight="1">
      <c r="A131" s="46" t="s">
        <v>4</v>
      </c>
      <c r="B131" s="34" t="s">
        <v>145</v>
      </c>
      <c r="C131" s="10" t="s">
        <v>50</v>
      </c>
      <c r="D131" s="11">
        <v>2</v>
      </c>
      <c r="E131" s="11"/>
      <c r="F131" s="12" t="str">
        <f>IF(E131&lt;&gt;0,IF(D131&lt;&gt;"",D131*E131,E131),"")</f>
        <v/>
      </c>
    </row>
    <row r="132" spans="1:6" s="47" customFormat="1" ht="13.8">
      <c r="A132" s="46"/>
      <c r="B132" s="34"/>
      <c r="C132" s="26"/>
      <c r="D132" s="12"/>
      <c r="E132" s="12"/>
      <c r="F132" s="12" t="str">
        <f t="shared" ref="F132:F137" si="10">IF(E132&lt;&gt;0,IF(D132&lt;&gt;"",D132*E132,E132),"")</f>
        <v/>
      </c>
    </row>
    <row r="133" spans="1:6" s="47" customFormat="1" ht="58.05" customHeight="1">
      <c r="A133" s="46" t="s">
        <v>5</v>
      </c>
      <c r="B133" s="34" t="s">
        <v>73</v>
      </c>
      <c r="C133" s="10" t="s">
        <v>50</v>
      </c>
      <c r="D133" s="26">
        <v>2</v>
      </c>
      <c r="E133" s="12"/>
      <c r="F133" s="12" t="str">
        <f t="shared" si="10"/>
        <v/>
      </c>
    </row>
    <row r="134" spans="1:6" s="47" customFormat="1" ht="18" customHeight="1">
      <c r="A134" s="46"/>
      <c r="B134" s="34"/>
      <c r="C134" s="10"/>
      <c r="D134" s="26"/>
      <c r="E134" s="12"/>
      <c r="F134" s="12" t="str">
        <f t="shared" si="10"/>
        <v/>
      </c>
    </row>
    <row r="135" spans="1:6" s="47" customFormat="1" ht="34.35" customHeight="1">
      <c r="A135" s="46" t="s">
        <v>6</v>
      </c>
      <c r="B135" s="34" t="s">
        <v>61</v>
      </c>
      <c r="C135" s="39" t="s">
        <v>31</v>
      </c>
      <c r="D135" s="11">
        <v>2</v>
      </c>
      <c r="E135" s="11"/>
      <c r="F135" s="12" t="str">
        <f t="shared" si="10"/>
        <v/>
      </c>
    </row>
    <row r="136" spans="1:6" s="47" customFormat="1" ht="18" customHeight="1">
      <c r="A136" s="46"/>
      <c r="B136" s="34"/>
      <c r="C136" s="39"/>
      <c r="D136" s="11"/>
      <c r="E136" s="11"/>
      <c r="F136" s="12" t="str">
        <f t="shared" si="10"/>
        <v/>
      </c>
    </row>
    <row r="137" spans="1:6" s="47" customFormat="1" ht="61.05" customHeight="1">
      <c r="A137" s="46" t="s">
        <v>11</v>
      </c>
      <c r="B137" s="34" t="s">
        <v>58</v>
      </c>
      <c r="C137" s="39" t="s">
        <v>31</v>
      </c>
      <c r="D137" s="11">
        <v>2</v>
      </c>
      <c r="E137" s="11"/>
      <c r="F137" s="12" t="str">
        <f t="shared" si="10"/>
        <v/>
      </c>
    </row>
    <row r="138" spans="1:6" s="47" customFormat="1" ht="18" customHeight="1">
      <c r="A138" s="48"/>
      <c r="B138" s="18"/>
      <c r="C138" s="49"/>
      <c r="D138" s="9"/>
      <c r="E138" s="29"/>
      <c r="F138" s="11"/>
    </row>
    <row r="139" spans="1:6" ht="13.8">
      <c r="A139" s="8"/>
      <c r="B139" s="28" t="s">
        <v>49</v>
      </c>
      <c r="C139" s="35"/>
      <c r="D139" s="36"/>
      <c r="E139" s="37"/>
      <c r="F139" s="37">
        <f>SUM(F129:F137)</f>
        <v>0</v>
      </c>
    </row>
    <row r="140" spans="1:6" ht="14.25" customHeight="1">
      <c r="A140" s="8"/>
      <c r="B140" s="9"/>
      <c r="C140" s="29"/>
      <c r="D140" s="26"/>
      <c r="E140" s="12"/>
      <c r="F140" s="12"/>
    </row>
    <row r="141" spans="1:6" ht="17.25" customHeight="1">
      <c r="A141" s="50"/>
      <c r="B141" s="28" t="s">
        <v>47</v>
      </c>
      <c r="C141" s="29"/>
      <c r="D141" s="26"/>
      <c r="E141" s="12"/>
      <c r="F141" s="12"/>
    </row>
    <row r="143" spans="1:6" ht="139.5" customHeight="1">
      <c r="A143" s="51" t="s">
        <v>3</v>
      </c>
      <c r="B143" s="9" t="s">
        <v>189</v>
      </c>
      <c r="C143" s="29" t="s">
        <v>32</v>
      </c>
      <c r="D143" s="11">
        <v>45</v>
      </c>
      <c r="E143" s="52"/>
      <c r="F143" s="12" t="str">
        <f t="shared" ref="F143:F177" si="11">IF(E143&lt;&gt;0,IF(D143&lt;&gt;"",D143*E143,E143),"")</f>
        <v/>
      </c>
    </row>
    <row r="144" spans="1:6" ht="18" customHeight="1">
      <c r="A144" s="51"/>
      <c r="B144" s="9"/>
      <c r="C144" s="29"/>
      <c r="D144" s="11"/>
      <c r="E144" s="52"/>
      <c r="F144" s="12" t="str">
        <f t="shared" si="11"/>
        <v/>
      </c>
    </row>
    <row r="145" spans="1:6" ht="279.45" customHeight="1">
      <c r="A145" s="51" t="s">
        <v>4</v>
      </c>
      <c r="B145" s="9" t="s">
        <v>190</v>
      </c>
      <c r="C145" s="29"/>
      <c r="D145" s="11"/>
      <c r="E145" s="52"/>
      <c r="F145" s="12" t="str">
        <f t="shared" si="11"/>
        <v/>
      </c>
    </row>
    <row r="146" spans="1:6" s="43" customFormat="1" ht="18" customHeight="1">
      <c r="A146" s="46"/>
      <c r="B146" s="53" t="s">
        <v>191</v>
      </c>
      <c r="C146" s="29" t="s">
        <v>32</v>
      </c>
      <c r="D146" s="11">
        <v>15</v>
      </c>
      <c r="E146" s="11"/>
      <c r="F146" s="12" t="str">
        <f t="shared" si="11"/>
        <v/>
      </c>
    </row>
    <row r="147" spans="1:6" s="43" customFormat="1" ht="18" customHeight="1">
      <c r="A147" s="46"/>
      <c r="B147" s="54" t="s">
        <v>192</v>
      </c>
      <c r="C147" s="29" t="s">
        <v>32</v>
      </c>
      <c r="D147" s="11">
        <v>30</v>
      </c>
      <c r="E147" s="11"/>
      <c r="F147" s="12" t="str">
        <f t="shared" si="11"/>
        <v/>
      </c>
    </row>
    <row r="148" spans="1:6" s="43" customFormat="1" ht="18" customHeight="1">
      <c r="A148" s="46"/>
      <c r="B148" s="54"/>
      <c r="C148" s="29"/>
      <c r="D148" s="11"/>
      <c r="E148" s="11"/>
      <c r="F148" s="12" t="str">
        <f t="shared" si="11"/>
        <v/>
      </c>
    </row>
    <row r="149" spans="1:6" ht="13.5" customHeight="1">
      <c r="A149" s="51"/>
      <c r="B149" s="9"/>
      <c r="C149" s="29"/>
      <c r="D149" s="11"/>
      <c r="E149" s="52"/>
      <c r="F149" s="12" t="str">
        <f t="shared" si="11"/>
        <v/>
      </c>
    </row>
    <row r="150" spans="1:6" s="57" customFormat="1" ht="188.55" customHeight="1">
      <c r="A150" s="55" t="s">
        <v>5</v>
      </c>
      <c r="B150" s="56" t="s">
        <v>193</v>
      </c>
      <c r="C150" s="10"/>
      <c r="D150" s="11"/>
      <c r="E150" s="52"/>
      <c r="F150" s="12" t="str">
        <f t="shared" si="11"/>
        <v/>
      </c>
    </row>
    <row r="151" spans="1:6" s="57" customFormat="1" ht="119.25" customHeight="1">
      <c r="A151" s="55"/>
      <c r="B151" s="56" t="s">
        <v>53</v>
      </c>
      <c r="C151" s="10"/>
      <c r="D151" s="11"/>
      <c r="E151" s="52"/>
      <c r="F151" s="12" t="str">
        <f t="shared" si="11"/>
        <v/>
      </c>
    </row>
    <row r="152" spans="1:6" s="57" customFormat="1" ht="125.25" customHeight="1">
      <c r="A152" s="55"/>
      <c r="B152" s="9" t="s">
        <v>75</v>
      </c>
      <c r="C152" s="10"/>
      <c r="D152" s="11"/>
      <c r="E152" s="52"/>
      <c r="F152" s="12" t="str">
        <f t="shared" si="11"/>
        <v/>
      </c>
    </row>
    <row r="153" spans="1:6" s="57" customFormat="1" ht="153.44999999999999" customHeight="1">
      <c r="A153" s="55"/>
      <c r="B153" s="9" t="s">
        <v>74</v>
      </c>
      <c r="C153" s="10"/>
      <c r="D153" s="11"/>
      <c r="E153" s="52"/>
      <c r="F153" s="12" t="str">
        <f t="shared" si="11"/>
        <v/>
      </c>
    </row>
    <row r="154" spans="1:6" s="57" customFormat="1" ht="28.5" customHeight="1">
      <c r="A154" s="55"/>
      <c r="B154" s="24" t="s">
        <v>194</v>
      </c>
      <c r="C154" s="29" t="s">
        <v>32</v>
      </c>
      <c r="D154" s="11">
        <v>45</v>
      </c>
      <c r="E154" s="52"/>
      <c r="F154" s="12" t="str">
        <f t="shared" si="11"/>
        <v/>
      </c>
    </row>
    <row r="155" spans="1:6" ht="16.5" customHeight="1">
      <c r="A155" s="8"/>
      <c r="B155" s="24" t="s">
        <v>195</v>
      </c>
      <c r="C155" s="29" t="s">
        <v>32</v>
      </c>
      <c r="D155" s="11">
        <v>550</v>
      </c>
      <c r="E155" s="52"/>
      <c r="F155" s="12" t="str">
        <f t="shared" si="11"/>
        <v/>
      </c>
    </row>
    <row r="156" spans="1:6" ht="13.8">
      <c r="A156" s="8"/>
      <c r="B156" s="58" t="s">
        <v>54</v>
      </c>
      <c r="C156" s="29" t="s">
        <v>10</v>
      </c>
      <c r="D156" s="11">
        <v>270</v>
      </c>
      <c r="E156" s="52"/>
      <c r="F156" s="12" t="str">
        <f t="shared" si="11"/>
        <v/>
      </c>
    </row>
    <row r="157" spans="1:6" ht="15.75" customHeight="1">
      <c r="A157" s="8"/>
      <c r="B157" s="9"/>
      <c r="C157" s="29"/>
      <c r="D157" s="11"/>
      <c r="E157" s="52"/>
      <c r="F157" s="12" t="str">
        <f t="shared" si="11"/>
        <v/>
      </c>
    </row>
    <row r="158" spans="1:6" ht="133.5" customHeight="1">
      <c r="A158" s="8" t="s">
        <v>6</v>
      </c>
      <c r="B158" s="34" t="s">
        <v>196</v>
      </c>
      <c r="C158" s="39" t="s">
        <v>32</v>
      </c>
      <c r="D158" s="11">
        <v>600</v>
      </c>
      <c r="E158" s="12"/>
      <c r="F158" s="12" t="str">
        <f t="shared" si="11"/>
        <v/>
      </c>
    </row>
    <row r="159" spans="1:6" ht="15" customHeight="1">
      <c r="A159" s="8"/>
      <c r="B159" s="9"/>
      <c r="C159" s="18"/>
      <c r="D159" s="18"/>
      <c r="E159" s="18"/>
      <c r="F159" s="12" t="str">
        <f t="shared" si="11"/>
        <v/>
      </c>
    </row>
    <row r="160" spans="1:6" ht="112.5" customHeight="1">
      <c r="A160" s="51" t="s">
        <v>11</v>
      </c>
      <c r="B160" s="9" t="s">
        <v>197</v>
      </c>
      <c r="C160" s="39" t="s">
        <v>32</v>
      </c>
      <c r="D160" s="11">
        <v>40</v>
      </c>
      <c r="E160" s="12"/>
      <c r="F160" s="12" t="str">
        <f t="shared" si="11"/>
        <v/>
      </c>
    </row>
    <row r="161" spans="1:6" ht="13.8">
      <c r="A161" s="51"/>
      <c r="B161" s="9"/>
      <c r="C161" s="39"/>
      <c r="D161" s="11"/>
      <c r="E161" s="12"/>
      <c r="F161" s="12" t="str">
        <f t="shared" si="11"/>
        <v/>
      </c>
    </row>
    <row r="162" spans="1:6" ht="92.4">
      <c r="A162" s="51" t="s">
        <v>12</v>
      </c>
      <c r="B162" s="34" t="s">
        <v>198</v>
      </c>
      <c r="C162" s="39"/>
      <c r="D162" s="11"/>
      <c r="E162" s="12"/>
      <c r="F162" s="12" t="str">
        <f t="shared" si="11"/>
        <v/>
      </c>
    </row>
    <row r="163" spans="1:6" ht="13.8">
      <c r="A163" s="51"/>
      <c r="B163" s="34" t="s">
        <v>199</v>
      </c>
      <c r="C163" s="39" t="s">
        <v>9</v>
      </c>
      <c r="D163" s="11">
        <v>270</v>
      </c>
      <c r="E163" s="12"/>
      <c r="F163" s="12" t="str">
        <f t="shared" si="11"/>
        <v/>
      </c>
    </row>
    <row r="164" spans="1:6" ht="16.350000000000001" customHeight="1">
      <c r="A164" s="8"/>
      <c r="B164" s="34"/>
      <c r="C164" s="39"/>
      <c r="D164" s="11"/>
      <c r="E164" s="12"/>
      <c r="F164" s="12" t="str">
        <f t="shared" si="11"/>
        <v/>
      </c>
    </row>
    <row r="165" spans="1:6" ht="66">
      <c r="A165" s="46" t="s">
        <v>30</v>
      </c>
      <c r="B165" s="34" t="s">
        <v>38</v>
      </c>
      <c r="C165" s="39" t="s">
        <v>9</v>
      </c>
      <c r="D165" s="11">
        <v>250</v>
      </c>
      <c r="E165" s="11"/>
      <c r="F165" s="12" t="str">
        <f t="shared" si="11"/>
        <v/>
      </c>
    </row>
    <row r="166" spans="1:6" ht="13.8">
      <c r="A166" s="46"/>
      <c r="B166" s="34"/>
      <c r="C166" s="39"/>
      <c r="D166" s="11"/>
      <c r="E166" s="11"/>
      <c r="F166" s="12"/>
    </row>
    <row r="167" spans="1:6" ht="216.45" customHeight="1">
      <c r="A167" s="51" t="s">
        <v>44</v>
      </c>
      <c r="B167" s="9" t="s">
        <v>239</v>
      </c>
      <c r="C167" s="39" t="s">
        <v>32</v>
      </c>
      <c r="D167" s="11">
        <v>1100</v>
      </c>
      <c r="E167" s="12"/>
      <c r="F167" s="12" t="str">
        <f t="shared" ref="F167" si="12">IF(E167&lt;&gt;0,IF(D167&lt;&gt;"",D167*E167,E167),"")</f>
        <v/>
      </c>
    </row>
    <row r="168" spans="1:6" ht="13.05" customHeight="1">
      <c r="A168" s="51"/>
      <c r="B168" s="9"/>
      <c r="C168" s="39"/>
      <c r="D168" s="11"/>
      <c r="E168" s="12"/>
      <c r="F168" s="12"/>
    </row>
    <row r="169" spans="1:6" ht="16.5" customHeight="1">
      <c r="A169" s="51"/>
      <c r="B169" s="9"/>
      <c r="C169" s="39"/>
      <c r="D169" s="11"/>
      <c r="E169" s="12"/>
      <c r="F169" s="12"/>
    </row>
    <row r="170" spans="1:6" ht="184.8">
      <c r="A170" s="55" t="s">
        <v>45</v>
      </c>
      <c r="B170" s="56" t="s">
        <v>208</v>
      </c>
      <c r="C170" s="10"/>
      <c r="D170" s="11"/>
      <c r="E170" s="52"/>
      <c r="F170" s="12" t="str">
        <f t="shared" ref="F170:F174" si="13">IF(E170&lt;&gt;0,IF(D170&lt;&gt;"",D170*E170,E170),"")</f>
        <v/>
      </c>
    </row>
    <row r="171" spans="1:6" ht="118.8">
      <c r="A171" s="55"/>
      <c r="B171" s="56" t="s">
        <v>53</v>
      </c>
      <c r="C171" s="10"/>
      <c r="D171" s="11"/>
      <c r="E171" s="52"/>
      <c r="F171" s="12" t="str">
        <f t="shared" si="13"/>
        <v/>
      </c>
    </row>
    <row r="172" spans="1:6" ht="16.5" customHeight="1">
      <c r="A172" s="55"/>
      <c r="B172" s="9" t="s">
        <v>75</v>
      </c>
      <c r="C172" s="10"/>
      <c r="D172" s="11"/>
      <c r="E172" s="52"/>
      <c r="F172" s="12" t="str">
        <f t="shared" si="13"/>
        <v/>
      </c>
    </row>
    <row r="173" spans="1:6" ht="158.4">
      <c r="A173" s="55"/>
      <c r="B173" s="9" t="s">
        <v>74</v>
      </c>
      <c r="C173" s="10"/>
      <c r="D173" s="11"/>
      <c r="E173" s="52"/>
      <c r="F173" s="12" t="str">
        <f t="shared" si="13"/>
        <v/>
      </c>
    </row>
    <row r="174" spans="1:6" ht="26.4">
      <c r="A174" s="55"/>
      <c r="B174" s="24" t="s">
        <v>194</v>
      </c>
      <c r="C174" s="29" t="s">
        <v>32</v>
      </c>
      <c r="D174" s="11">
        <v>45</v>
      </c>
      <c r="E174" s="52"/>
      <c r="F174" s="12" t="str">
        <f t="shared" si="13"/>
        <v/>
      </c>
    </row>
    <row r="175" spans="1:6" ht="18" customHeight="1">
      <c r="A175" s="51"/>
      <c r="B175" s="9"/>
      <c r="C175" s="39"/>
      <c r="D175" s="11"/>
      <c r="E175" s="12"/>
      <c r="F175" s="12"/>
    </row>
    <row r="176" spans="1:6" ht="16.350000000000001" customHeight="1">
      <c r="A176" s="8"/>
      <c r="B176" s="28" t="s">
        <v>48</v>
      </c>
      <c r="C176" s="35"/>
      <c r="D176" s="36"/>
      <c r="E176" s="37"/>
      <c r="F176" s="59">
        <f>SUM(F143:F174)</f>
        <v>0</v>
      </c>
    </row>
    <row r="177" spans="1:6" ht="16.350000000000001" customHeight="1">
      <c r="A177" s="8"/>
      <c r="B177" s="45"/>
      <c r="C177" s="35"/>
      <c r="D177" s="26"/>
      <c r="E177" s="37"/>
      <c r="F177" s="12" t="str">
        <f t="shared" si="11"/>
        <v/>
      </c>
    </row>
    <row r="178" spans="1:6" ht="17.25" customHeight="1">
      <c r="A178" s="8"/>
      <c r="B178" s="28" t="s">
        <v>125</v>
      </c>
      <c r="C178" s="29"/>
      <c r="D178" s="26"/>
      <c r="E178" s="12"/>
      <c r="F178" s="12" t="str">
        <f>IF(E178&lt;&gt;0,IF(D178&lt;&gt;"",D178*E178,E178),"")</f>
        <v/>
      </c>
    </row>
    <row r="180" spans="1:6" s="61" customFormat="1" ht="123" customHeight="1">
      <c r="A180" s="38" t="s">
        <v>3</v>
      </c>
      <c r="B180" s="60" t="s">
        <v>200</v>
      </c>
      <c r="C180" s="39" t="s">
        <v>32</v>
      </c>
      <c r="D180" s="26">
        <v>380</v>
      </c>
      <c r="E180" s="26"/>
      <c r="F180" s="26" t="str">
        <f>IF(E180&lt;&gt;0,IF(D180&lt;&gt;"",D180*E180,E180),"")</f>
        <v/>
      </c>
    </row>
    <row r="181" spans="1:6" ht="16.350000000000001" customHeight="1">
      <c r="A181" s="8"/>
      <c r="B181" s="34"/>
      <c r="C181" s="29"/>
      <c r="D181" s="26"/>
      <c r="E181" s="12"/>
      <c r="F181" s="12" t="str">
        <f>IF(E181&lt;&gt;0,IF(D181&lt;&gt;"",D181*E181,E181),"")</f>
        <v/>
      </c>
    </row>
    <row r="182" spans="1:6" s="43" customFormat="1" ht="69.599999999999994" customHeight="1">
      <c r="A182" s="38" t="s">
        <v>4</v>
      </c>
      <c r="B182" s="34" t="s">
        <v>69</v>
      </c>
      <c r="C182" s="39" t="s">
        <v>9</v>
      </c>
      <c r="D182" s="11">
        <v>150</v>
      </c>
      <c r="E182" s="11"/>
      <c r="F182" s="26" t="str">
        <f>IF(E182&lt;&gt;0,IF(D182&lt;&gt;"",D182*E182,E182),"")</f>
        <v/>
      </c>
    </row>
    <row r="183" spans="1:6" s="43" customFormat="1" ht="13.8">
      <c r="A183" s="8"/>
      <c r="B183" s="34"/>
      <c r="C183" s="29"/>
      <c r="D183" s="26"/>
      <c r="E183" s="12"/>
      <c r="F183" s="12"/>
    </row>
    <row r="184" spans="1:6" s="43" customFormat="1" ht="13.8">
      <c r="A184" s="8"/>
      <c r="B184" s="28" t="s">
        <v>126</v>
      </c>
      <c r="C184" s="35"/>
      <c r="D184" s="36"/>
      <c r="E184" s="37"/>
      <c r="F184" s="37">
        <f>SUM(F180:F183)</f>
        <v>0</v>
      </c>
    </row>
    <row r="185" spans="1:6" s="43" customFormat="1" ht="13.8">
      <c r="A185" s="8"/>
      <c r="B185" s="28"/>
      <c r="C185" s="35"/>
      <c r="D185" s="36"/>
      <c r="E185" s="37"/>
      <c r="F185" s="37"/>
    </row>
    <row r="186" spans="1:6" ht="12" customHeight="1">
      <c r="A186" s="50"/>
      <c r="B186" s="28" t="s">
        <v>215</v>
      </c>
      <c r="C186" s="29"/>
      <c r="D186" s="26"/>
      <c r="E186" s="12"/>
      <c r="F186" s="12" t="str">
        <f>IF(E186&lt;&gt;0,IF(D186&lt;&gt;"",D186*E186,E186),"")</f>
        <v/>
      </c>
    </row>
    <row r="187" spans="1:6" ht="12" customHeight="1"/>
    <row r="188" spans="1:6" ht="141" customHeight="1">
      <c r="A188" s="46" t="s">
        <v>3</v>
      </c>
      <c r="B188" s="34" t="s">
        <v>201</v>
      </c>
      <c r="C188" s="39"/>
      <c r="D188" s="11"/>
      <c r="E188" s="26"/>
      <c r="F188" s="26"/>
    </row>
    <row r="189" spans="1:6" s="43" customFormat="1" ht="12" customHeight="1">
      <c r="A189" s="38"/>
      <c r="B189" s="53" t="s">
        <v>76</v>
      </c>
      <c r="C189" s="39" t="s">
        <v>9</v>
      </c>
      <c r="D189" s="11">
        <v>25</v>
      </c>
      <c r="E189" s="26"/>
      <c r="F189" s="26" t="str">
        <f t="shared" ref="F189" si="14">IF(E189&lt;&gt;0,IF(D189&lt;&gt;"",D189*E189,E189),"")</f>
        <v/>
      </c>
    </row>
    <row r="190" spans="1:6" s="43" customFormat="1" ht="12" customHeight="1">
      <c r="A190" s="38"/>
      <c r="B190" s="53" t="s">
        <v>66</v>
      </c>
      <c r="C190" s="39" t="s">
        <v>9</v>
      </c>
      <c r="D190" s="11">
        <v>110</v>
      </c>
      <c r="E190" s="26"/>
      <c r="F190" s="26" t="str">
        <f t="shared" ref="F190" si="15">IF(E190&lt;&gt;0,IF(D190&lt;&gt;"",D190*E190,E190),"")</f>
        <v/>
      </c>
    </row>
    <row r="191" spans="1:6" s="43" customFormat="1" ht="12" customHeight="1">
      <c r="A191" s="38"/>
      <c r="B191" s="53" t="s">
        <v>149</v>
      </c>
      <c r="C191" s="39" t="s">
        <v>9</v>
      </c>
      <c r="D191" s="11">
        <v>40</v>
      </c>
      <c r="E191" s="26"/>
      <c r="F191" s="26" t="str">
        <f t="shared" ref="F191:F197" si="16">IF(E191&lt;&gt;0,IF(D191&lt;&gt;"",D191*E191,E191),"")</f>
        <v/>
      </c>
    </row>
    <row r="192" spans="1:6" s="43" customFormat="1" ht="12" customHeight="1">
      <c r="A192" s="38"/>
      <c r="B192" s="53" t="s">
        <v>243</v>
      </c>
      <c r="C192" s="39" t="s">
        <v>9</v>
      </c>
      <c r="D192" s="11">
        <v>40</v>
      </c>
      <c r="E192" s="26"/>
      <c r="F192" s="26" t="str">
        <f t="shared" ref="F192" si="17">IF(E192&lt;&gt;0,IF(D192&lt;&gt;"",D192*E192,E192),"")</f>
        <v/>
      </c>
    </row>
    <row r="193" spans="1:6" s="43" customFormat="1" ht="12" customHeight="1">
      <c r="A193" s="38"/>
      <c r="B193" s="53" t="s">
        <v>242</v>
      </c>
      <c r="C193" s="39" t="s">
        <v>9</v>
      </c>
      <c r="D193" s="11">
        <v>55</v>
      </c>
      <c r="E193" s="26"/>
      <c r="F193" s="26" t="str">
        <f t="shared" ref="F193" si="18">IF(E193&lt;&gt;0,IF(D193&lt;&gt;"",D193*E193,E193),"")</f>
        <v/>
      </c>
    </row>
    <row r="194" spans="1:6" s="43" customFormat="1" ht="12" customHeight="1">
      <c r="A194" s="38"/>
      <c r="B194" s="53"/>
      <c r="C194" s="39"/>
      <c r="D194" s="11"/>
      <c r="E194" s="26"/>
      <c r="F194" s="26"/>
    </row>
    <row r="195" spans="1:6" s="43" customFormat="1" ht="91.5" customHeight="1">
      <c r="A195" s="8" t="s">
        <v>4</v>
      </c>
      <c r="B195" s="62" t="s">
        <v>77</v>
      </c>
      <c r="C195" s="10"/>
      <c r="D195" s="52"/>
      <c r="E195" s="12"/>
      <c r="F195" s="26" t="str">
        <f t="shared" si="16"/>
        <v/>
      </c>
    </row>
    <row r="196" spans="1:6" s="43" customFormat="1" ht="12" customHeight="1">
      <c r="A196" s="63"/>
      <c r="B196" s="54" t="s">
        <v>67</v>
      </c>
      <c r="C196" s="29" t="s">
        <v>9</v>
      </c>
      <c r="D196" s="52">
        <f>D92</f>
        <v>100</v>
      </c>
      <c r="E196" s="26"/>
      <c r="F196" s="26" t="str">
        <f t="shared" si="16"/>
        <v/>
      </c>
    </row>
    <row r="197" spans="1:6" ht="15" customHeight="1">
      <c r="A197" s="63"/>
      <c r="B197" s="54" t="s">
        <v>68</v>
      </c>
      <c r="C197" s="29" t="s">
        <v>9</v>
      </c>
      <c r="D197" s="52">
        <f>D91</f>
        <v>30</v>
      </c>
      <c r="E197" s="26"/>
      <c r="F197" s="26" t="str">
        <f t="shared" si="16"/>
        <v/>
      </c>
    </row>
    <row r="198" spans="1:6" ht="17.25" customHeight="1">
      <c r="A198" s="51"/>
      <c r="B198" s="34"/>
      <c r="C198" s="29"/>
      <c r="D198" s="11"/>
      <c r="E198" s="12"/>
      <c r="F198" s="12"/>
    </row>
    <row r="199" spans="1:6" s="43" customFormat="1" ht="13.8">
      <c r="A199" s="8"/>
      <c r="B199" s="28" t="s">
        <v>216</v>
      </c>
      <c r="C199" s="35"/>
      <c r="D199" s="36"/>
      <c r="E199" s="37"/>
      <c r="F199" s="37">
        <f>SUM(F188:F198)</f>
        <v>0</v>
      </c>
    </row>
    <row r="200" spans="1:6" s="43" customFormat="1" ht="16.05" customHeight="1">
      <c r="A200" s="8"/>
      <c r="B200" s="45"/>
      <c r="C200" s="35"/>
      <c r="D200" s="26"/>
      <c r="E200" s="37"/>
      <c r="F200" s="37"/>
    </row>
    <row r="201" spans="1:6" s="43" customFormat="1" ht="13.8">
      <c r="A201" s="8"/>
      <c r="B201" s="28" t="s">
        <v>217</v>
      </c>
      <c r="C201" s="35"/>
      <c r="D201" s="36"/>
      <c r="E201" s="37"/>
      <c r="F201" s="37"/>
    </row>
    <row r="202" spans="1:6" s="43" customFormat="1">
      <c r="A202" s="13"/>
      <c r="B202" s="30"/>
      <c r="C202" s="15"/>
      <c r="D202" s="16"/>
      <c r="E202" s="17"/>
      <c r="F202" s="17"/>
    </row>
    <row r="203" spans="1:6" ht="118.8">
      <c r="A203" s="38" t="s">
        <v>3</v>
      </c>
      <c r="B203" s="62" t="s">
        <v>202</v>
      </c>
      <c r="C203" s="39" t="s">
        <v>31</v>
      </c>
      <c r="D203" s="11">
        <v>15</v>
      </c>
      <c r="E203" s="7"/>
      <c r="F203" s="26" t="str">
        <f t="shared" ref="F203" si="19">IF(E203&lt;&gt;0,IF(D203&lt;&gt;"",D203*E203,E203),"")</f>
        <v/>
      </c>
    </row>
    <row r="204" spans="1:6" s="43" customFormat="1" ht="13.8">
      <c r="A204" s="46"/>
      <c r="B204" s="34"/>
      <c r="C204" s="39"/>
      <c r="D204" s="11"/>
      <c r="E204" s="11"/>
      <c r="F204" s="12"/>
    </row>
    <row r="205" spans="1:6" s="43" customFormat="1" ht="22.05" customHeight="1">
      <c r="A205" s="8"/>
      <c r="B205" s="28" t="s">
        <v>218</v>
      </c>
      <c r="C205" s="35"/>
      <c r="D205" s="37"/>
      <c r="E205" s="37"/>
      <c r="F205" s="37">
        <f>SUM(F203:F204)</f>
        <v>0</v>
      </c>
    </row>
    <row r="206" spans="1:6" s="43" customFormat="1" ht="13.8">
      <c r="A206" s="8"/>
      <c r="B206" s="9"/>
      <c r="C206" s="29"/>
      <c r="D206" s="26"/>
      <c r="E206" s="12"/>
      <c r="F206" s="12"/>
    </row>
    <row r="207" spans="1:6" s="43" customFormat="1" ht="13.8">
      <c r="A207" s="50"/>
      <c r="B207" s="28" t="s">
        <v>219</v>
      </c>
      <c r="C207" s="29"/>
      <c r="D207" s="26"/>
      <c r="E207" s="12"/>
      <c r="F207" s="12"/>
    </row>
    <row r="208" spans="1:6" s="47" customFormat="1">
      <c r="A208" s="13"/>
      <c r="B208" s="30"/>
      <c r="C208" s="15"/>
      <c r="D208" s="16"/>
      <c r="E208" s="17"/>
      <c r="F208" s="17"/>
    </row>
    <row r="209" spans="1:6" ht="133.05000000000001" customHeight="1">
      <c r="A209" s="8" t="s">
        <v>3</v>
      </c>
      <c r="B209" s="64" t="s">
        <v>137</v>
      </c>
      <c r="C209" s="29"/>
      <c r="D209" s="11"/>
      <c r="E209" s="12"/>
      <c r="F209" s="65"/>
    </row>
    <row r="210" spans="1:6" ht="18" customHeight="1">
      <c r="A210" s="40"/>
      <c r="B210" s="44"/>
      <c r="C210" s="39"/>
      <c r="D210" s="11"/>
      <c r="E210" s="7"/>
      <c r="F210" s="26"/>
    </row>
    <row r="211" spans="1:6" ht="18" customHeight="1">
      <c r="A211" s="40"/>
      <c r="B211" s="44" t="s">
        <v>173</v>
      </c>
      <c r="C211" s="39" t="s">
        <v>31</v>
      </c>
      <c r="D211" s="11">
        <v>1</v>
      </c>
      <c r="E211" s="7"/>
      <c r="F211" s="26" t="str">
        <f t="shared" ref="F211" si="20">IF(E211&lt;&gt;0,IF(D211&lt;&gt;"",D211*E211,E211),"")</f>
        <v/>
      </c>
    </row>
    <row r="212" spans="1:6" ht="18" customHeight="1">
      <c r="A212" s="40"/>
      <c r="B212" s="44" t="s">
        <v>174</v>
      </c>
      <c r="C212" s="39" t="s">
        <v>31</v>
      </c>
      <c r="D212" s="11">
        <v>1</v>
      </c>
      <c r="E212" s="7"/>
      <c r="F212" s="26">
        <f>E212*D212</f>
        <v>0</v>
      </c>
    </row>
    <row r="213" spans="1:6" ht="18" customHeight="1">
      <c r="A213" s="40"/>
      <c r="B213" s="44" t="s">
        <v>177</v>
      </c>
      <c r="C213" s="39" t="s">
        <v>31</v>
      </c>
      <c r="D213" s="11">
        <v>1</v>
      </c>
      <c r="E213" s="7"/>
      <c r="F213" s="26" t="str">
        <f t="shared" ref="F213:F220" si="21">IF(E213&lt;&gt;0,IF(D213&lt;&gt;"",D213*E213,E213),"")</f>
        <v/>
      </c>
    </row>
    <row r="214" spans="1:6" ht="18" customHeight="1">
      <c r="A214" s="40"/>
      <c r="B214" s="44" t="s">
        <v>178</v>
      </c>
      <c r="C214" s="39" t="s">
        <v>31</v>
      </c>
      <c r="D214" s="11">
        <v>3</v>
      </c>
      <c r="E214" s="7"/>
      <c r="F214" s="26" t="str">
        <f t="shared" si="21"/>
        <v/>
      </c>
    </row>
    <row r="215" spans="1:6" ht="18" customHeight="1">
      <c r="A215" s="40"/>
      <c r="B215" s="44" t="s">
        <v>179</v>
      </c>
      <c r="C215" s="39" t="s">
        <v>31</v>
      </c>
      <c r="D215" s="11">
        <v>1</v>
      </c>
      <c r="E215" s="7"/>
      <c r="F215" s="26" t="str">
        <f t="shared" si="21"/>
        <v/>
      </c>
    </row>
    <row r="216" spans="1:6" ht="18" customHeight="1">
      <c r="A216" s="40"/>
      <c r="B216" s="44" t="s">
        <v>180</v>
      </c>
      <c r="C216" s="39" t="s">
        <v>31</v>
      </c>
      <c r="D216" s="11">
        <v>2</v>
      </c>
      <c r="E216" s="7"/>
      <c r="F216" s="26" t="str">
        <f t="shared" si="21"/>
        <v/>
      </c>
    </row>
    <row r="217" spans="1:6" ht="18" customHeight="1">
      <c r="A217" s="40"/>
      <c r="B217" s="44" t="s">
        <v>181</v>
      </c>
      <c r="C217" s="39" t="s">
        <v>31</v>
      </c>
      <c r="D217" s="11">
        <v>2</v>
      </c>
      <c r="E217" s="7"/>
      <c r="F217" s="26" t="str">
        <f t="shared" si="21"/>
        <v/>
      </c>
    </row>
    <row r="218" spans="1:6" ht="18" customHeight="1">
      <c r="A218" s="40"/>
      <c r="B218" s="44" t="s">
        <v>182</v>
      </c>
      <c r="C218" s="39" t="s">
        <v>31</v>
      </c>
      <c r="D218" s="11">
        <v>1</v>
      </c>
      <c r="E218" s="7"/>
      <c r="F218" s="26" t="str">
        <f t="shared" si="21"/>
        <v/>
      </c>
    </row>
    <row r="219" spans="1:6" ht="18" customHeight="1">
      <c r="A219" s="40"/>
      <c r="B219" s="44" t="s">
        <v>183</v>
      </c>
      <c r="C219" s="39" t="s">
        <v>31</v>
      </c>
      <c r="D219" s="11">
        <v>1</v>
      </c>
      <c r="E219" s="7"/>
      <c r="F219" s="26" t="str">
        <f t="shared" si="21"/>
        <v/>
      </c>
    </row>
    <row r="220" spans="1:6" ht="18" customHeight="1">
      <c r="A220" s="40"/>
      <c r="B220" s="44" t="s">
        <v>184</v>
      </c>
      <c r="C220" s="39" t="s">
        <v>31</v>
      </c>
      <c r="D220" s="11">
        <v>2</v>
      </c>
      <c r="E220" s="7"/>
      <c r="F220" s="26" t="str">
        <f t="shared" si="21"/>
        <v/>
      </c>
    </row>
    <row r="221" spans="1:6" ht="18" customHeight="1">
      <c r="A221" s="40"/>
      <c r="B221" s="44"/>
      <c r="C221" s="39"/>
      <c r="D221" s="11"/>
      <c r="E221" s="7"/>
      <c r="F221" s="26"/>
    </row>
    <row r="222" spans="1:6" ht="178.5" customHeight="1">
      <c r="A222" s="8" t="s">
        <v>4</v>
      </c>
      <c r="B222" s="64" t="s">
        <v>203</v>
      </c>
      <c r="C222" s="29"/>
      <c r="D222" s="11"/>
      <c r="E222" s="12"/>
      <c r="F222" s="65"/>
    </row>
    <row r="223" spans="1:6" ht="18" customHeight="1">
      <c r="A223" s="40"/>
      <c r="B223" s="44" t="s">
        <v>185</v>
      </c>
      <c r="C223" s="39" t="s">
        <v>31</v>
      </c>
      <c r="D223" s="11">
        <v>1</v>
      </c>
      <c r="E223" s="7"/>
      <c r="F223" s="26" t="str">
        <f t="shared" ref="F223:F225" si="22">IF(E223&lt;&gt;0,IF(D223&lt;&gt;"",D223*E223,E223),"")</f>
        <v/>
      </c>
    </row>
    <row r="224" spans="1:6" ht="18" customHeight="1">
      <c r="A224" s="40"/>
      <c r="B224" s="44" t="s">
        <v>186</v>
      </c>
      <c r="C224" s="39" t="s">
        <v>31</v>
      </c>
      <c r="D224" s="11">
        <v>23</v>
      </c>
      <c r="E224" s="7"/>
      <c r="F224" s="26" t="str">
        <f t="shared" si="22"/>
        <v/>
      </c>
    </row>
    <row r="225" spans="1:6" ht="18" customHeight="1">
      <c r="A225" s="40"/>
      <c r="B225" s="44" t="s">
        <v>187</v>
      </c>
      <c r="C225" s="39" t="s">
        <v>31</v>
      </c>
      <c r="D225" s="11">
        <v>1</v>
      </c>
      <c r="E225" s="7"/>
      <c r="F225" s="26" t="str">
        <f t="shared" si="22"/>
        <v/>
      </c>
    </row>
    <row r="226" spans="1:6" ht="18" customHeight="1">
      <c r="A226" s="40"/>
      <c r="B226" s="44"/>
      <c r="C226" s="39"/>
      <c r="D226" s="11"/>
      <c r="E226" s="7"/>
      <c r="F226" s="26"/>
    </row>
    <row r="227" spans="1:6" ht="110.55" customHeight="1">
      <c r="A227" s="8" t="s">
        <v>5</v>
      </c>
      <c r="B227" s="9" t="s">
        <v>127</v>
      </c>
      <c r="C227" s="29" t="s">
        <v>9</v>
      </c>
      <c r="D227" s="26">
        <v>50</v>
      </c>
      <c r="E227" s="12"/>
      <c r="F227" s="26" t="str">
        <f t="shared" ref="F227:F230" si="23">IF(E227&lt;&gt;0,IF(D227&lt;&gt;"",D227*E227,E227),"")</f>
        <v/>
      </c>
    </row>
    <row r="228" spans="1:6" ht="13.8">
      <c r="A228" s="8"/>
      <c r="B228" s="9"/>
      <c r="C228" s="29"/>
      <c r="D228" s="26"/>
      <c r="E228" s="37"/>
      <c r="F228" s="26" t="str">
        <f t="shared" si="23"/>
        <v/>
      </c>
    </row>
    <row r="229" spans="1:6" ht="99.6" customHeight="1">
      <c r="A229" s="8" t="s">
        <v>6</v>
      </c>
      <c r="B229" s="9" t="s">
        <v>146</v>
      </c>
      <c r="C229" s="29" t="s">
        <v>9</v>
      </c>
      <c r="D229" s="26">
        <v>10</v>
      </c>
      <c r="E229" s="12"/>
      <c r="F229" s="26" t="str">
        <f t="shared" si="23"/>
        <v/>
      </c>
    </row>
    <row r="230" spans="1:6" ht="183" customHeight="1">
      <c r="A230" s="8" t="s">
        <v>11</v>
      </c>
      <c r="B230" s="9" t="s">
        <v>232</v>
      </c>
      <c r="C230" s="39" t="s">
        <v>31</v>
      </c>
      <c r="D230" s="11">
        <v>20</v>
      </c>
      <c r="E230" s="7"/>
      <c r="F230" s="26" t="str">
        <f t="shared" si="23"/>
        <v/>
      </c>
    </row>
    <row r="231" spans="1:6" ht="16.05" customHeight="1">
      <c r="A231" s="8"/>
      <c r="B231" s="9"/>
      <c r="C231" s="29"/>
      <c r="D231" s="26"/>
      <c r="E231" s="12"/>
      <c r="F231" s="26"/>
    </row>
    <row r="232" spans="1:6" ht="13.8">
      <c r="A232" s="8"/>
      <c r="B232" s="28" t="s">
        <v>220</v>
      </c>
      <c r="C232" s="35"/>
      <c r="D232" s="36"/>
      <c r="E232" s="37"/>
      <c r="F232" s="37">
        <f>SUM(F209:F231)</f>
        <v>0</v>
      </c>
    </row>
    <row r="233" spans="1:6" ht="16.350000000000001" customHeight="1">
      <c r="A233" s="8"/>
      <c r="B233" s="45"/>
      <c r="C233" s="35"/>
      <c r="D233" s="36"/>
      <c r="E233" s="37"/>
      <c r="F233" s="37"/>
    </row>
    <row r="234" spans="1:6" ht="13.8">
      <c r="A234" s="50"/>
      <c r="B234" s="28" t="s">
        <v>231</v>
      </c>
      <c r="C234" s="29"/>
      <c r="D234" s="26"/>
      <c r="E234" s="12"/>
      <c r="F234" s="12"/>
    </row>
    <row r="235" spans="1:6" ht="13.8">
      <c r="A235" s="50"/>
      <c r="B235" s="28"/>
      <c r="C235" s="29"/>
      <c r="D235" s="26"/>
      <c r="E235" s="12"/>
      <c r="F235" s="12"/>
    </row>
    <row r="236" spans="1:6" ht="118.8">
      <c r="A236" s="63" t="s">
        <v>3</v>
      </c>
      <c r="B236" s="34" t="s">
        <v>207</v>
      </c>
      <c r="C236" s="29" t="s">
        <v>32</v>
      </c>
      <c r="D236" s="26">
        <v>570</v>
      </c>
      <c r="E236" s="12"/>
      <c r="F236" s="26" t="str">
        <f t="shared" ref="F236" si="24">IF(E236&lt;&gt;0,IF(D236&lt;&gt;"",D236*E236,E236),"")</f>
        <v/>
      </c>
    </row>
    <row r="237" spans="1:6" ht="13.8">
      <c r="A237" s="50"/>
      <c r="B237" s="28"/>
      <c r="C237" s="29"/>
      <c r="D237" s="26"/>
      <c r="E237" s="12"/>
      <c r="F237" s="12"/>
    </row>
    <row r="238" spans="1:6" ht="286.5" customHeight="1">
      <c r="A238" s="63" t="s">
        <v>4</v>
      </c>
      <c r="B238" s="34" t="s">
        <v>240</v>
      </c>
      <c r="C238" s="29" t="s">
        <v>32</v>
      </c>
      <c r="D238" s="26">
        <v>570</v>
      </c>
      <c r="E238" s="12"/>
      <c r="F238" s="26" t="str">
        <f t="shared" ref="F238:F253" si="25">IF(E238&lt;&gt;0,IF(D238&lt;&gt;"",D238*E238,E238),"")</f>
        <v/>
      </c>
    </row>
    <row r="239" spans="1:6" ht="13.8">
      <c r="A239" s="66"/>
      <c r="B239" s="34"/>
      <c r="C239" s="66"/>
      <c r="D239" s="66"/>
      <c r="E239" s="66"/>
      <c r="F239" s="26" t="str">
        <f t="shared" si="25"/>
        <v/>
      </c>
    </row>
    <row r="240" spans="1:6" ht="157.94999999999999" customHeight="1">
      <c r="A240" s="67" t="s">
        <v>5</v>
      </c>
      <c r="B240" s="34" t="s">
        <v>204</v>
      </c>
      <c r="C240" s="29" t="s">
        <v>32</v>
      </c>
      <c r="D240" s="26">
        <v>570</v>
      </c>
      <c r="E240" s="26"/>
      <c r="F240" s="26" t="str">
        <f t="shared" si="25"/>
        <v/>
      </c>
    </row>
    <row r="241" spans="1:6" ht="13.8">
      <c r="A241" s="67"/>
      <c r="B241" s="34"/>
      <c r="C241" s="66"/>
      <c r="D241" s="66"/>
      <c r="E241" s="26"/>
      <c r="F241" s="26" t="str">
        <f t="shared" si="25"/>
        <v/>
      </c>
    </row>
    <row r="242" spans="1:6" ht="16.5" customHeight="1">
      <c r="A242" s="66"/>
      <c r="B242" s="34"/>
      <c r="C242" s="66"/>
      <c r="D242" s="66"/>
      <c r="E242" s="66"/>
      <c r="F242" s="26" t="str">
        <f t="shared" si="25"/>
        <v/>
      </c>
    </row>
    <row r="243" spans="1:6" ht="66.45" customHeight="1">
      <c r="A243" s="67" t="s">
        <v>6</v>
      </c>
      <c r="B243" s="68" t="s">
        <v>143</v>
      </c>
      <c r="C243" s="39"/>
      <c r="D243" s="69"/>
      <c r="E243" s="69"/>
      <c r="F243" s="26" t="str">
        <f t="shared" si="25"/>
        <v/>
      </c>
    </row>
    <row r="244" spans="1:6" ht="18.600000000000001" customHeight="1">
      <c r="A244" s="66"/>
      <c r="B244" s="34" t="s">
        <v>138</v>
      </c>
      <c r="C244" s="29" t="s">
        <v>31</v>
      </c>
      <c r="D244" s="26">
        <v>10</v>
      </c>
      <c r="E244" s="26"/>
      <c r="F244" s="26" t="str">
        <f t="shared" si="25"/>
        <v/>
      </c>
    </row>
    <row r="245" spans="1:6" ht="16.5" customHeight="1">
      <c r="A245" s="70"/>
      <c r="B245" s="34"/>
      <c r="C245" s="66"/>
      <c r="D245" s="66"/>
      <c r="E245" s="66"/>
      <c r="F245" s="26" t="str">
        <f t="shared" si="25"/>
        <v/>
      </c>
    </row>
    <row r="246" spans="1:6" ht="39.6">
      <c r="A246" s="67" t="s">
        <v>11</v>
      </c>
      <c r="B246" s="34" t="s">
        <v>144</v>
      </c>
      <c r="C246" s="66"/>
      <c r="D246" s="66"/>
      <c r="E246" s="66"/>
      <c r="F246" s="26" t="str">
        <f t="shared" si="25"/>
        <v/>
      </c>
    </row>
    <row r="247" spans="1:6" ht="13.8">
      <c r="A247" s="66"/>
      <c r="B247" s="34" t="s">
        <v>141</v>
      </c>
      <c r="C247" s="29" t="s">
        <v>31</v>
      </c>
      <c r="D247" s="26">
        <v>6</v>
      </c>
      <c r="E247" s="26"/>
      <c r="F247" s="26" t="str">
        <f t="shared" si="25"/>
        <v/>
      </c>
    </row>
    <row r="248" spans="1:6" ht="13.8">
      <c r="A248" s="66"/>
      <c r="B248" s="34"/>
      <c r="C248" s="66"/>
      <c r="D248" s="66"/>
      <c r="E248" s="66"/>
      <c r="F248" s="26" t="str">
        <f t="shared" si="25"/>
        <v/>
      </c>
    </row>
    <row r="249" spans="1:6" ht="39.6">
      <c r="A249" s="67" t="s">
        <v>12</v>
      </c>
      <c r="B249" s="9" t="s">
        <v>139</v>
      </c>
      <c r="C249" s="29" t="s">
        <v>9</v>
      </c>
      <c r="D249" s="26">
        <v>120</v>
      </c>
      <c r="E249" s="12"/>
      <c r="F249" s="26" t="str">
        <f t="shared" si="25"/>
        <v/>
      </c>
    </row>
    <row r="250" spans="1:6" ht="13.8">
      <c r="A250" s="66"/>
      <c r="B250" s="66"/>
      <c r="C250" s="66"/>
      <c r="D250" s="66"/>
      <c r="E250" s="66"/>
      <c r="F250" s="26" t="str">
        <f t="shared" si="25"/>
        <v/>
      </c>
    </row>
    <row r="251" spans="1:6" ht="39.6">
      <c r="A251" s="63" t="s">
        <v>30</v>
      </c>
      <c r="B251" s="9" t="s">
        <v>205</v>
      </c>
      <c r="C251" s="29" t="s">
        <v>9</v>
      </c>
      <c r="D251" s="26">
        <v>150</v>
      </c>
      <c r="E251" s="12"/>
      <c r="F251" s="26" t="str">
        <f t="shared" si="25"/>
        <v/>
      </c>
    </row>
    <row r="252" spans="1:6" ht="13.8">
      <c r="A252" s="66"/>
      <c r="B252" s="66"/>
      <c r="C252" s="66"/>
      <c r="D252" s="66"/>
      <c r="E252" s="66"/>
      <c r="F252" s="26" t="str">
        <f t="shared" si="25"/>
        <v/>
      </c>
    </row>
    <row r="253" spans="1:6" ht="39.6">
      <c r="A253" s="63" t="s">
        <v>44</v>
      </c>
      <c r="B253" s="9" t="s">
        <v>140</v>
      </c>
      <c r="C253" s="29" t="s">
        <v>9</v>
      </c>
      <c r="D253" s="26">
        <v>150</v>
      </c>
      <c r="E253" s="12"/>
      <c r="F253" s="26" t="str">
        <f t="shared" si="25"/>
        <v/>
      </c>
    </row>
    <row r="254" spans="1:6" ht="13.8">
      <c r="A254" s="50"/>
      <c r="B254" s="28"/>
      <c r="C254" s="29"/>
      <c r="D254" s="26"/>
      <c r="E254" s="12"/>
      <c r="F254" s="12"/>
    </row>
    <row r="255" spans="1:6" ht="69.45" customHeight="1">
      <c r="A255" s="63" t="s">
        <v>45</v>
      </c>
      <c r="B255" s="9" t="s">
        <v>206</v>
      </c>
      <c r="C255" s="29" t="s">
        <v>9</v>
      </c>
      <c r="D255" s="26">
        <v>30</v>
      </c>
      <c r="E255" s="12"/>
      <c r="F255" s="26" t="str">
        <f t="shared" ref="F255" si="26">IF(E255&lt;&gt;0,IF(D255&lt;&gt;"",D255*E255,E255),"")</f>
        <v/>
      </c>
    </row>
    <row r="256" spans="1:6" ht="16.05" customHeight="1">
      <c r="A256" s="50"/>
      <c r="B256" s="28"/>
      <c r="C256" s="29"/>
      <c r="D256" s="26"/>
      <c r="E256" s="12"/>
      <c r="F256" s="12"/>
    </row>
    <row r="257" spans="1:6" s="47" customFormat="1" ht="16.5" customHeight="1">
      <c r="A257" s="8"/>
      <c r="B257" s="28" t="s">
        <v>221</v>
      </c>
      <c r="C257" s="35"/>
      <c r="D257" s="36"/>
      <c r="E257" s="37"/>
      <c r="F257" s="37">
        <f>SUM(F236:F256)</f>
        <v>0</v>
      </c>
    </row>
    <row r="258" spans="1:6" ht="16.350000000000001" customHeight="1">
      <c r="A258" s="8"/>
      <c r="B258" s="45"/>
      <c r="C258" s="35"/>
      <c r="D258" s="36"/>
      <c r="E258" s="37"/>
      <c r="F258" s="37"/>
    </row>
    <row r="259" spans="1:6" ht="13.8">
      <c r="A259" s="8"/>
      <c r="B259" s="28" t="s">
        <v>222</v>
      </c>
      <c r="C259" s="35"/>
      <c r="D259" s="36"/>
      <c r="E259" s="37"/>
      <c r="F259" s="37"/>
    </row>
    <row r="260" spans="1:6" ht="13.8">
      <c r="A260" s="8"/>
      <c r="B260" s="28"/>
      <c r="C260" s="35"/>
      <c r="D260" s="36"/>
      <c r="E260" s="37"/>
      <c r="F260" s="37"/>
    </row>
    <row r="261" spans="1:6" ht="10.5" customHeight="1">
      <c r="A261" s="8" t="s">
        <v>3</v>
      </c>
      <c r="B261" s="28" t="s">
        <v>134</v>
      </c>
      <c r="C261" s="71"/>
      <c r="D261" s="59"/>
      <c r="E261" s="59"/>
      <c r="F261" s="59"/>
    </row>
    <row r="262" spans="1:6" ht="10.5" customHeight="1">
      <c r="A262" s="8"/>
      <c r="B262" s="28"/>
      <c r="C262" s="71"/>
      <c r="D262" s="59"/>
      <c r="E262" s="59"/>
      <c r="F262" s="59"/>
    </row>
    <row r="263" spans="1:6" ht="409.6">
      <c r="A263" s="8" t="s">
        <v>3</v>
      </c>
      <c r="B263" s="72" t="s">
        <v>209</v>
      </c>
      <c r="C263" s="29"/>
      <c r="D263" s="11"/>
      <c r="E263" s="26"/>
      <c r="F263" s="26"/>
    </row>
    <row r="264" spans="1:6" ht="265.5" customHeight="1">
      <c r="A264" s="8"/>
      <c r="B264" s="62" t="s">
        <v>135</v>
      </c>
      <c r="C264" s="29" t="s">
        <v>31</v>
      </c>
      <c r="D264" s="11">
        <v>1</v>
      </c>
      <c r="E264" s="26"/>
      <c r="F264" s="26" t="str">
        <f t="shared" ref="F264" si="27">IF(E264&lt;&gt;0,IF(D264&lt;&gt;"",D264*E264,E264),"")</f>
        <v/>
      </c>
    </row>
    <row r="265" spans="1:6" ht="28.05" customHeight="1">
      <c r="A265" s="8"/>
      <c r="B265" s="62"/>
      <c r="C265" s="29"/>
      <c r="D265" s="11"/>
      <c r="E265" s="26"/>
      <c r="F265" s="26"/>
    </row>
    <row r="266" spans="1:6" ht="409.6">
      <c r="A266" s="8" t="s">
        <v>4</v>
      </c>
      <c r="B266" s="72" t="s">
        <v>210</v>
      </c>
      <c r="C266" s="29"/>
      <c r="D266" s="11"/>
      <c r="E266" s="26"/>
      <c r="F266" s="26"/>
    </row>
    <row r="267" spans="1:6" ht="258" customHeight="1">
      <c r="A267" s="8"/>
      <c r="B267" s="62" t="s">
        <v>135</v>
      </c>
      <c r="C267" s="29" t="s">
        <v>31</v>
      </c>
      <c r="D267" s="11">
        <v>2</v>
      </c>
      <c r="E267" s="26"/>
      <c r="F267" s="26" t="str">
        <f t="shared" ref="F267" si="28">IF(E267&lt;&gt;0,IF(D267&lt;&gt;"",D267*E267,E267),"")</f>
        <v/>
      </c>
    </row>
    <row r="268" spans="1:6" ht="28.05" customHeight="1">
      <c r="A268" s="8"/>
      <c r="B268" s="62"/>
      <c r="C268" s="29"/>
      <c r="D268" s="11"/>
      <c r="E268" s="26"/>
      <c r="F268" s="26"/>
    </row>
    <row r="269" spans="1:6" ht="277.2">
      <c r="A269" s="8" t="s">
        <v>5</v>
      </c>
      <c r="B269" s="73" t="s">
        <v>212</v>
      </c>
      <c r="C269" s="29"/>
      <c r="D269" s="11"/>
      <c r="E269" s="26"/>
      <c r="F269" s="26"/>
    </row>
    <row r="270" spans="1:6" ht="252.45" customHeight="1">
      <c r="A270" s="8"/>
      <c r="B270" s="72" t="s">
        <v>241</v>
      </c>
      <c r="C270" s="29" t="s">
        <v>31</v>
      </c>
      <c r="D270" s="11">
        <v>1</v>
      </c>
      <c r="E270" s="26"/>
      <c r="F270" s="26" t="str">
        <f t="shared" ref="F270" si="29">IF(E270&lt;&gt;0,IF(D270&lt;&gt;"",D270*E270,E270),"")</f>
        <v/>
      </c>
    </row>
    <row r="271" spans="1:6" ht="10.5" customHeight="1">
      <c r="A271" s="8"/>
      <c r="B271" s="28"/>
      <c r="C271" s="71"/>
      <c r="D271" s="59"/>
      <c r="E271" s="59"/>
      <c r="F271" s="59"/>
    </row>
    <row r="272" spans="1:6" ht="18.45" customHeight="1">
      <c r="A272" s="74" t="s">
        <v>4</v>
      </c>
      <c r="B272" s="28" t="s">
        <v>211</v>
      </c>
      <c r="C272" s="71"/>
      <c r="D272" s="59"/>
      <c r="E272" s="59"/>
      <c r="F272" s="59"/>
    </row>
    <row r="273" spans="1:6" ht="21" customHeight="1">
      <c r="A273" s="8"/>
      <c r="B273" s="9"/>
      <c r="C273" s="29"/>
      <c r="D273" s="11"/>
      <c r="E273" s="26"/>
      <c r="F273" s="26"/>
    </row>
    <row r="274" spans="1:6" ht="333.45" customHeight="1">
      <c r="A274" s="8" t="s">
        <v>3</v>
      </c>
      <c r="B274" s="9" t="s">
        <v>151</v>
      </c>
      <c r="C274" s="29" t="s">
        <v>136</v>
      </c>
      <c r="D274" s="11">
        <v>25</v>
      </c>
      <c r="E274" s="26"/>
      <c r="F274" s="26" t="str">
        <f t="shared" ref="F274" si="30">IF(E274&lt;&gt;0,IF(D274&lt;&gt;"",D274*E274,E274),"")</f>
        <v/>
      </c>
    </row>
    <row r="275" spans="1:6" ht="19.5" customHeight="1">
      <c r="A275" s="75"/>
      <c r="B275" s="76"/>
      <c r="C275" s="71"/>
      <c r="D275" s="59"/>
      <c r="E275" s="59"/>
      <c r="F275" s="59"/>
    </row>
    <row r="276" spans="1:6" ht="13.8">
      <c r="A276" s="75"/>
      <c r="B276" s="76" t="s">
        <v>224</v>
      </c>
      <c r="C276" s="77"/>
      <c r="D276" s="78"/>
      <c r="E276" s="37"/>
      <c r="F276" s="59">
        <f>SUM(F261:F274)</f>
        <v>0</v>
      </c>
    </row>
    <row r="277" spans="1:6" ht="13.8">
      <c r="A277" s="75"/>
      <c r="B277" s="76"/>
      <c r="C277" s="77"/>
      <c r="D277" s="78"/>
      <c r="E277" s="59"/>
      <c r="F277" s="59"/>
    </row>
    <row r="278" spans="1:6" ht="13.8">
      <c r="A278" s="75"/>
      <c r="B278" s="28" t="s">
        <v>223</v>
      </c>
      <c r="C278" s="35"/>
      <c r="D278" s="36"/>
      <c r="E278" s="37"/>
      <c r="F278" s="37"/>
    </row>
    <row r="279" spans="1:6" ht="13.8">
      <c r="A279" s="75"/>
      <c r="B279" s="28"/>
      <c r="C279" s="35"/>
      <c r="D279" s="36"/>
      <c r="E279" s="37"/>
      <c r="F279" s="37"/>
    </row>
    <row r="280" spans="1:6" ht="409.6">
      <c r="A280" s="75"/>
      <c r="B280" s="28" t="s">
        <v>147</v>
      </c>
      <c r="C280" s="35"/>
      <c r="D280" s="36"/>
      <c r="E280" s="37"/>
      <c r="F280" s="37"/>
    </row>
    <row r="281" spans="1:6" ht="13.8">
      <c r="A281" s="75"/>
      <c r="B281" s="28"/>
      <c r="C281" s="35"/>
      <c r="D281" s="36"/>
      <c r="E281" s="37"/>
      <c r="F281" s="37"/>
    </row>
    <row r="282" spans="1:6" ht="13.8">
      <c r="A282" s="79"/>
      <c r="B282" s="80" t="s">
        <v>79</v>
      </c>
      <c r="C282" s="29"/>
      <c r="D282" s="11"/>
      <c r="E282" s="26"/>
      <c r="F282" s="26"/>
    </row>
    <row r="283" spans="1:6" ht="72.45" customHeight="1">
      <c r="A283" s="79" t="s">
        <v>80</v>
      </c>
      <c r="B283" s="64" t="s">
        <v>148</v>
      </c>
      <c r="C283" s="29" t="s">
        <v>31</v>
      </c>
      <c r="D283" s="11">
        <v>2</v>
      </c>
      <c r="E283" s="26"/>
      <c r="F283" s="12" t="str">
        <f t="shared" ref="F283:F330" si="31">IF(E283&lt;&gt;0,IF(D283&lt;&gt;"",D283*E283,E283),"")</f>
        <v/>
      </c>
    </row>
    <row r="284" spans="1:6" ht="13.8">
      <c r="A284" s="75"/>
      <c r="B284" s="28"/>
      <c r="C284" s="35"/>
      <c r="D284" s="36"/>
      <c r="E284" s="37"/>
      <c r="F284" s="12" t="str">
        <f t="shared" si="31"/>
        <v/>
      </c>
    </row>
    <row r="285" spans="1:6" ht="13.8">
      <c r="A285" s="79"/>
      <c r="B285" s="80" t="s">
        <v>81</v>
      </c>
      <c r="C285" s="29"/>
      <c r="D285" s="11"/>
      <c r="E285" s="26"/>
      <c r="F285" s="12" t="str">
        <f t="shared" si="31"/>
        <v/>
      </c>
    </row>
    <row r="286" spans="1:6" ht="33" customHeight="1">
      <c r="A286" s="79" t="s">
        <v>82</v>
      </c>
      <c r="B286" s="64" t="s">
        <v>83</v>
      </c>
      <c r="C286" s="29"/>
      <c r="D286" s="11"/>
      <c r="E286" s="101"/>
      <c r="F286" s="12" t="str">
        <f t="shared" si="31"/>
        <v/>
      </c>
    </row>
    <row r="287" spans="1:6" ht="33" customHeight="1">
      <c r="A287" s="75"/>
      <c r="B287" s="28" t="s">
        <v>84</v>
      </c>
      <c r="C287" s="29" t="s">
        <v>31</v>
      </c>
      <c r="D287" s="11">
        <v>22</v>
      </c>
      <c r="E287" s="78"/>
      <c r="F287" s="12" t="str">
        <f t="shared" si="31"/>
        <v/>
      </c>
    </row>
    <row r="288" spans="1:6" ht="13.8">
      <c r="A288" s="75"/>
      <c r="B288" s="81" t="s">
        <v>88</v>
      </c>
      <c r="C288" s="29" t="s">
        <v>31</v>
      </c>
      <c r="D288" s="11">
        <v>9</v>
      </c>
      <c r="E288" s="78"/>
      <c r="F288" s="12" t="str">
        <f t="shared" si="31"/>
        <v/>
      </c>
    </row>
    <row r="289" spans="1:6" ht="13.8">
      <c r="A289" s="75"/>
      <c r="B289" s="28"/>
      <c r="C289" s="35"/>
      <c r="D289" s="36"/>
      <c r="E289" s="78"/>
      <c r="F289" s="12" t="str">
        <f t="shared" si="31"/>
        <v/>
      </c>
    </row>
    <row r="290" spans="1:6" ht="26.4">
      <c r="A290" s="79" t="s">
        <v>85</v>
      </c>
      <c r="B290" s="64" t="s">
        <v>86</v>
      </c>
      <c r="C290" s="29"/>
      <c r="D290" s="11"/>
      <c r="E290" s="101"/>
      <c r="F290" s="12" t="str">
        <f t="shared" si="31"/>
        <v/>
      </c>
    </row>
    <row r="291" spans="1:6" ht="13.8">
      <c r="A291" s="75"/>
      <c r="B291" s="81" t="s">
        <v>87</v>
      </c>
      <c r="C291" s="29" t="s">
        <v>89</v>
      </c>
      <c r="D291" s="11">
        <v>500</v>
      </c>
      <c r="E291" s="78"/>
      <c r="F291" s="12" t="str">
        <f t="shared" si="31"/>
        <v/>
      </c>
    </row>
    <row r="292" spans="1:6" ht="13.8">
      <c r="A292" s="75"/>
      <c r="B292" s="28"/>
      <c r="C292" s="29"/>
      <c r="D292" s="11"/>
      <c r="E292" s="78"/>
      <c r="F292" s="12" t="str">
        <f t="shared" si="31"/>
        <v/>
      </c>
    </row>
    <row r="293" spans="1:6" ht="39.6">
      <c r="A293" s="79" t="s">
        <v>90</v>
      </c>
      <c r="B293" s="64" t="s">
        <v>213</v>
      </c>
      <c r="C293" s="29" t="s">
        <v>31</v>
      </c>
      <c r="D293" s="11">
        <v>1</v>
      </c>
      <c r="E293" s="78"/>
      <c r="F293" s="12" t="str">
        <f t="shared" si="31"/>
        <v/>
      </c>
    </row>
    <row r="294" spans="1:6" ht="13.8">
      <c r="A294" s="75"/>
      <c r="B294" s="81"/>
      <c r="C294" s="29"/>
      <c r="D294" s="11"/>
      <c r="E294" s="78"/>
      <c r="F294" s="12" t="str">
        <f t="shared" si="31"/>
        <v/>
      </c>
    </row>
    <row r="295" spans="1:6" ht="26.4">
      <c r="A295" s="79" t="s">
        <v>91</v>
      </c>
      <c r="B295" s="64" t="s">
        <v>92</v>
      </c>
      <c r="C295" s="29" t="s">
        <v>89</v>
      </c>
      <c r="D295" s="11">
        <v>500</v>
      </c>
      <c r="E295" s="78"/>
      <c r="F295" s="12" t="str">
        <f t="shared" si="31"/>
        <v/>
      </c>
    </row>
    <row r="296" spans="1:6" ht="13.8">
      <c r="A296" s="75"/>
      <c r="B296" s="28"/>
      <c r="C296" s="35"/>
      <c r="D296" s="36"/>
      <c r="E296" s="78"/>
      <c r="F296" s="12" t="str">
        <f t="shared" si="31"/>
        <v/>
      </c>
    </row>
    <row r="297" spans="1:6" ht="13.8">
      <c r="A297" s="75"/>
      <c r="B297" s="80" t="s">
        <v>94</v>
      </c>
      <c r="C297" s="35"/>
      <c r="D297" s="36"/>
      <c r="E297" s="78"/>
      <c r="F297" s="12" t="str">
        <f t="shared" si="31"/>
        <v/>
      </c>
    </row>
    <row r="298" spans="1:6" ht="13.8">
      <c r="A298" s="75"/>
      <c r="B298" s="28"/>
      <c r="C298" s="35"/>
      <c r="D298" s="36"/>
      <c r="E298" s="78"/>
      <c r="F298" s="12" t="str">
        <f t="shared" si="31"/>
        <v/>
      </c>
    </row>
    <row r="299" spans="1:6" ht="13.8">
      <c r="A299" s="75"/>
      <c r="B299" s="28" t="s">
        <v>93</v>
      </c>
      <c r="C299" s="35"/>
      <c r="D299" s="36"/>
      <c r="E299" s="78"/>
      <c r="F299" s="12" t="str">
        <f t="shared" si="31"/>
        <v/>
      </c>
    </row>
    <row r="300" spans="1:6" ht="13.8">
      <c r="A300" s="75"/>
      <c r="B300" s="28" t="s">
        <v>95</v>
      </c>
      <c r="C300" s="35"/>
      <c r="D300" s="36"/>
      <c r="E300" s="78"/>
      <c r="F300" s="12" t="str">
        <f t="shared" si="31"/>
        <v/>
      </c>
    </row>
    <row r="301" spans="1:6" ht="13.8">
      <c r="A301" s="75"/>
      <c r="B301" s="28"/>
      <c r="C301" s="35"/>
      <c r="D301" s="36"/>
      <c r="E301" s="78"/>
      <c r="F301" s="12" t="str">
        <f t="shared" si="31"/>
        <v/>
      </c>
    </row>
    <row r="302" spans="1:6" ht="39.6">
      <c r="A302" s="79" t="s">
        <v>96</v>
      </c>
      <c r="B302" s="64" t="s">
        <v>97</v>
      </c>
      <c r="C302" s="29" t="s">
        <v>31</v>
      </c>
      <c r="D302" s="11">
        <v>1</v>
      </c>
      <c r="E302" s="78"/>
      <c r="F302" s="12" t="str">
        <f t="shared" si="31"/>
        <v/>
      </c>
    </row>
    <row r="303" spans="1:6" ht="13.8">
      <c r="A303" s="75"/>
      <c r="B303" s="28"/>
      <c r="C303" s="35"/>
      <c r="D303" s="36"/>
      <c r="E303" s="78"/>
      <c r="F303" s="12" t="str">
        <f t="shared" si="31"/>
        <v/>
      </c>
    </row>
    <row r="304" spans="1:6" ht="145.05000000000001" customHeight="1">
      <c r="A304" s="79" t="s">
        <v>98</v>
      </c>
      <c r="B304" s="64" t="s">
        <v>99</v>
      </c>
      <c r="C304" s="29" t="s">
        <v>31</v>
      </c>
      <c r="D304" s="11">
        <v>1</v>
      </c>
      <c r="E304" s="78"/>
      <c r="F304" s="12" t="str">
        <f t="shared" si="31"/>
        <v/>
      </c>
    </row>
    <row r="305" spans="1:6" ht="13.8">
      <c r="A305" s="75"/>
      <c r="B305" s="28"/>
      <c r="C305" s="35"/>
      <c r="D305" s="36"/>
      <c r="E305" s="78"/>
      <c r="F305" s="12" t="str">
        <f t="shared" si="31"/>
        <v/>
      </c>
    </row>
    <row r="306" spans="1:6" ht="24.45" customHeight="1">
      <c r="A306" s="79" t="s">
        <v>100</v>
      </c>
      <c r="B306" s="64" t="s">
        <v>101</v>
      </c>
      <c r="C306" s="29" t="s">
        <v>31</v>
      </c>
      <c r="D306" s="11">
        <v>1</v>
      </c>
      <c r="E306" s="78"/>
      <c r="F306" s="12" t="str">
        <f t="shared" si="31"/>
        <v/>
      </c>
    </row>
    <row r="307" spans="1:6" ht="13.8">
      <c r="A307" s="75"/>
      <c r="B307" s="28"/>
      <c r="C307" s="35"/>
      <c r="D307" s="36"/>
      <c r="E307" s="78"/>
      <c r="F307" s="12" t="str">
        <f t="shared" si="31"/>
        <v/>
      </c>
    </row>
    <row r="308" spans="1:6" ht="13.8">
      <c r="A308" s="79" t="s">
        <v>102</v>
      </c>
      <c r="B308" s="64" t="s">
        <v>103</v>
      </c>
      <c r="C308" s="29" t="s">
        <v>31</v>
      </c>
      <c r="D308" s="11">
        <v>1</v>
      </c>
      <c r="E308" s="78"/>
      <c r="F308" s="12" t="str">
        <f t="shared" si="31"/>
        <v/>
      </c>
    </row>
    <row r="309" spans="1:6" ht="13.8">
      <c r="A309" s="75"/>
      <c r="B309" s="28"/>
      <c r="C309" s="35"/>
      <c r="D309" s="36"/>
      <c r="E309" s="78"/>
      <c r="F309" s="12" t="str">
        <f t="shared" si="31"/>
        <v/>
      </c>
    </row>
    <row r="310" spans="1:6" ht="26.4">
      <c r="A310" s="79" t="s">
        <v>104</v>
      </c>
      <c r="B310" s="64" t="s">
        <v>105</v>
      </c>
      <c r="C310" s="29" t="s">
        <v>31</v>
      </c>
      <c r="D310" s="11">
        <v>1</v>
      </c>
      <c r="E310" s="78"/>
      <c r="F310" s="12" t="str">
        <f t="shared" si="31"/>
        <v/>
      </c>
    </row>
    <row r="311" spans="1:6" ht="13.8">
      <c r="A311" s="75"/>
      <c r="B311" s="28"/>
      <c r="C311" s="35"/>
      <c r="D311" s="36"/>
      <c r="E311" s="78"/>
      <c r="F311" s="12" t="str">
        <f t="shared" si="31"/>
        <v/>
      </c>
    </row>
    <row r="312" spans="1:6" ht="13.8">
      <c r="A312" s="79" t="s">
        <v>106</v>
      </c>
      <c r="B312" s="64" t="s">
        <v>107</v>
      </c>
      <c r="C312" s="29" t="s">
        <v>31</v>
      </c>
      <c r="D312" s="11">
        <v>1</v>
      </c>
      <c r="E312" s="78"/>
      <c r="F312" s="12" t="str">
        <f t="shared" si="31"/>
        <v/>
      </c>
    </row>
    <row r="313" spans="1:6" ht="13.8">
      <c r="A313" s="75"/>
      <c r="B313" s="28"/>
      <c r="C313" s="35"/>
      <c r="D313" s="36"/>
      <c r="E313" s="78"/>
      <c r="F313" s="12" t="str">
        <f t="shared" si="31"/>
        <v/>
      </c>
    </row>
    <row r="314" spans="1:6" ht="26.4">
      <c r="A314" s="79" t="s">
        <v>108</v>
      </c>
      <c r="B314" s="64" t="s">
        <v>109</v>
      </c>
      <c r="C314" s="29"/>
      <c r="D314" s="11"/>
      <c r="E314" s="78"/>
      <c r="F314" s="12" t="str">
        <f t="shared" si="31"/>
        <v/>
      </c>
    </row>
    <row r="315" spans="1:6" ht="13.8">
      <c r="A315" s="75"/>
      <c r="B315" s="64" t="s">
        <v>110</v>
      </c>
      <c r="C315" s="29" t="s">
        <v>89</v>
      </c>
      <c r="D315" s="11">
        <v>50</v>
      </c>
      <c r="E315" s="78"/>
      <c r="F315" s="12" t="str">
        <f t="shared" si="31"/>
        <v/>
      </c>
    </row>
    <row r="316" spans="1:6" ht="13.8">
      <c r="A316" s="75"/>
      <c r="B316" s="64" t="s">
        <v>111</v>
      </c>
      <c r="C316" s="29" t="s">
        <v>89</v>
      </c>
      <c r="D316" s="11">
        <v>10</v>
      </c>
      <c r="E316" s="78"/>
      <c r="F316" s="12" t="str">
        <f t="shared" si="31"/>
        <v/>
      </c>
    </row>
    <row r="317" spans="1:6" ht="13.8">
      <c r="A317" s="75"/>
      <c r="B317" s="64" t="s">
        <v>112</v>
      </c>
      <c r="C317" s="29" t="s">
        <v>89</v>
      </c>
      <c r="D317" s="11">
        <v>50</v>
      </c>
      <c r="E317" s="78"/>
      <c r="F317" s="12" t="str">
        <f t="shared" si="31"/>
        <v/>
      </c>
    </row>
    <row r="318" spans="1:6" ht="13.8">
      <c r="A318" s="75"/>
      <c r="B318" s="64" t="s">
        <v>113</v>
      </c>
      <c r="C318" s="29" t="s">
        <v>89</v>
      </c>
      <c r="D318" s="11">
        <v>50</v>
      </c>
      <c r="E318" s="78"/>
      <c r="F318" s="12" t="str">
        <f t="shared" si="31"/>
        <v/>
      </c>
    </row>
    <row r="319" spans="1:6" ht="13.8">
      <c r="A319" s="75"/>
      <c r="B319" s="28"/>
      <c r="C319" s="35"/>
      <c r="D319" s="36"/>
      <c r="E319" s="78"/>
      <c r="F319" s="12" t="str">
        <f t="shared" si="31"/>
        <v/>
      </c>
    </row>
    <row r="320" spans="1:6" ht="66">
      <c r="A320" s="79" t="s">
        <v>114</v>
      </c>
      <c r="B320" s="64" t="s">
        <v>115</v>
      </c>
      <c r="C320" s="29" t="s">
        <v>39</v>
      </c>
      <c r="D320" s="11">
        <v>1</v>
      </c>
      <c r="E320" s="78"/>
      <c r="F320" s="12" t="str">
        <f t="shared" si="31"/>
        <v/>
      </c>
    </row>
    <row r="321" spans="1:6" ht="13.8">
      <c r="A321" s="75"/>
      <c r="B321" s="28"/>
      <c r="C321" s="35"/>
      <c r="D321" s="36"/>
      <c r="E321" s="78"/>
      <c r="F321" s="12" t="str">
        <f t="shared" si="31"/>
        <v/>
      </c>
    </row>
    <row r="322" spans="1:6" ht="13.8">
      <c r="A322" s="75"/>
      <c r="B322" s="28" t="s">
        <v>124</v>
      </c>
      <c r="C322" s="35"/>
      <c r="D322" s="36"/>
      <c r="E322" s="78"/>
      <c r="F322" s="12" t="str">
        <f t="shared" si="31"/>
        <v/>
      </c>
    </row>
    <row r="323" spans="1:6" ht="13.8">
      <c r="A323" s="75"/>
      <c r="B323" s="28"/>
      <c r="C323" s="35"/>
      <c r="D323" s="36"/>
      <c r="E323" s="78"/>
      <c r="F323" s="12" t="str">
        <f t="shared" si="31"/>
        <v/>
      </c>
    </row>
    <row r="324" spans="1:6" ht="54.45" customHeight="1">
      <c r="A324" s="79" t="s">
        <v>116</v>
      </c>
      <c r="B324" s="64" t="s">
        <v>117</v>
      </c>
      <c r="C324" s="29" t="s">
        <v>39</v>
      </c>
      <c r="D324" s="11">
        <v>1</v>
      </c>
      <c r="E324" s="78"/>
      <c r="F324" s="12" t="str">
        <f t="shared" si="31"/>
        <v/>
      </c>
    </row>
    <row r="325" spans="1:6" ht="13.8">
      <c r="A325" s="75"/>
      <c r="B325" s="28"/>
      <c r="C325" s="35"/>
      <c r="D325" s="36"/>
      <c r="E325" s="78"/>
      <c r="F325" s="12" t="str">
        <f t="shared" si="31"/>
        <v/>
      </c>
    </row>
    <row r="326" spans="1:6" ht="44.55" customHeight="1">
      <c r="A326" s="79" t="s">
        <v>118</v>
      </c>
      <c r="B326" s="64" t="s">
        <v>119</v>
      </c>
      <c r="C326" s="29" t="s">
        <v>39</v>
      </c>
      <c r="D326" s="11">
        <v>1</v>
      </c>
      <c r="E326" s="78"/>
      <c r="F326" s="12" t="str">
        <f t="shared" si="31"/>
        <v/>
      </c>
    </row>
    <row r="327" spans="1:6" ht="13.8">
      <c r="A327" s="75"/>
      <c r="B327" s="28"/>
      <c r="C327" s="35"/>
      <c r="D327" s="36"/>
      <c r="E327" s="78"/>
      <c r="F327" s="12" t="str">
        <f t="shared" si="31"/>
        <v/>
      </c>
    </row>
    <row r="328" spans="1:6" ht="52.8">
      <c r="A328" s="79" t="s">
        <v>120</v>
      </c>
      <c r="B328" s="64" t="s">
        <v>121</v>
      </c>
      <c r="C328" s="29" t="s">
        <v>39</v>
      </c>
      <c r="D328" s="11">
        <v>1</v>
      </c>
      <c r="E328" s="78"/>
      <c r="F328" s="12" t="str">
        <f t="shared" si="31"/>
        <v/>
      </c>
    </row>
    <row r="329" spans="1:6" ht="13.8">
      <c r="A329" s="75"/>
      <c r="B329" s="28"/>
      <c r="C329" s="35"/>
      <c r="D329" s="36"/>
      <c r="E329" s="78"/>
      <c r="F329" s="12" t="str">
        <f t="shared" si="31"/>
        <v/>
      </c>
    </row>
    <row r="330" spans="1:6" ht="26.4">
      <c r="A330" s="79" t="s">
        <v>122</v>
      </c>
      <c r="B330" s="64" t="s">
        <v>123</v>
      </c>
      <c r="C330" s="29" t="s">
        <v>39</v>
      </c>
      <c r="D330" s="11">
        <v>1</v>
      </c>
      <c r="E330" s="78"/>
      <c r="F330" s="12" t="str">
        <f t="shared" si="31"/>
        <v/>
      </c>
    </row>
    <row r="331" spans="1:6" ht="13.8">
      <c r="A331" s="75"/>
      <c r="B331" s="28"/>
      <c r="C331" s="35"/>
      <c r="D331" s="36"/>
      <c r="E331" s="37"/>
      <c r="F331" s="37"/>
    </row>
    <row r="332" spans="1:6" ht="13.8">
      <c r="A332" s="75"/>
      <c r="B332" s="76" t="s">
        <v>225</v>
      </c>
      <c r="C332" s="77"/>
      <c r="D332" s="78"/>
      <c r="E332" s="37"/>
      <c r="F332" s="82">
        <f>SUM(F280:F330)</f>
        <v>0</v>
      </c>
    </row>
    <row r="333" spans="1:6" ht="13.8">
      <c r="A333" s="75"/>
      <c r="B333" s="76"/>
      <c r="C333" s="77"/>
      <c r="D333" s="78"/>
      <c r="E333" s="59"/>
      <c r="F333" s="59"/>
    </row>
    <row r="334" spans="1:6" ht="13.8">
      <c r="A334" s="8"/>
      <c r="B334" s="28" t="s">
        <v>226</v>
      </c>
      <c r="C334" s="29"/>
      <c r="D334" s="26"/>
      <c r="E334" s="12"/>
      <c r="F334" s="12"/>
    </row>
    <row r="335" spans="1:6" ht="13.8">
      <c r="A335" s="46"/>
      <c r="B335" s="34"/>
      <c r="C335" s="39"/>
      <c r="D335" s="11"/>
      <c r="E335" s="11"/>
      <c r="F335" s="12"/>
    </row>
    <row r="336" spans="1:6" ht="81" customHeight="1">
      <c r="A336" s="46" t="s">
        <v>3</v>
      </c>
      <c r="B336" s="34" t="s">
        <v>52</v>
      </c>
      <c r="C336" s="39" t="s">
        <v>9</v>
      </c>
      <c r="D336" s="11">
        <v>250</v>
      </c>
      <c r="E336" s="11"/>
      <c r="F336" s="12" t="str">
        <f>IF(E336&lt;&gt;0,IF(D336&lt;&gt;"",D336*E336,E336),"")</f>
        <v/>
      </c>
    </row>
    <row r="337" spans="1:6" ht="13.8">
      <c r="A337" s="46"/>
      <c r="B337" s="34"/>
      <c r="C337" s="39"/>
      <c r="D337" s="11"/>
      <c r="E337" s="11"/>
      <c r="F337" s="12" t="str">
        <f t="shared" ref="F337:F342" si="32">IF(E337&lt;&gt;0,IF(D337&lt;&gt;"",D337*E337,E337),"")</f>
        <v/>
      </c>
    </row>
    <row r="338" spans="1:6" ht="153" customHeight="1">
      <c r="A338" s="46" t="s">
        <v>4</v>
      </c>
      <c r="B338" s="34" t="s">
        <v>128</v>
      </c>
      <c r="C338" s="39"/>
      <c r="D338" s="11"/>
      <c r="E338" s="11"/>
      <c r="F338" s="12" t="str">
        <f t="shared" si="32"/>
        <v/>
      </c>
    </row>
    <row r="339" spans="1:6" ht="13.8">
      <c r="A339" s="46"/>
      <c r="B339" s="34" t="s">
        <v>55</v>
      </c>
      <c r="C339" s="39" t="s">
        <v>9</v>
      </c>
      <c r="D339" s="11">
        <v>250</v>
      </c>
      <c r="E339" s="11"/>
      <c r="F339" s="12" t="str">
        <f t="shared" si="32"/>
        <v/>
      </c>
    </row>
    <row r="340" spans="1:6" ht="13.8">
      <c r="A340" s="46"/>
      <c r="B340" s="34" t="s">
        <v>59</v>
      </c>
      <c r="C340" s="39" t="s">
        <v>31</v>
      </c>
      <c r="D340" s="11">
        <v>2</v>
      </c>
      <c r="E340" s="11"/>
      <c r="F340" s="12" t="str">
        <f t="shared" si="32"/>
        <v/>
      </c>
    </row>
    <row r="341" spans="1:6" ht="13.8">
      <c r="A341" s="46"/>
      <c r="B341" s="34"/>
      <c r="C341" s="39"/>
      <c r="D341" s="11"/>
      <c r="E341" s="11"/>
      <c r="F341" s="12" t="str">
        <f t="shared" si="32"/>
        <v/>
      </c>
    </row>
    <row r="342" spans="1:6" ht="70.5" customHeight="1">
      <c r="A342" s="46" t="s">
        <v>78</v>
      </c>
      <c r="B342" s="34" t="s">
        <v>60</v>
      </c>
      <c r="C342" s="39" t="s">
        <v>31</v>
      </c>
      <c r="D342" s="11">
        <v>1</v>
      </c>
      <c r="E342" s="11"/>
      <c r="F342" s="12" t="str">
        <f t="shared" si="32"/>
        <v/>
      </c>
    </row>
    <row r="343" spans="1:6" ht="14.55" customHeight="1">
      <c r="A343" s="46"/>
      <c r="B343" s="34"/>
      <c r="C343" s="39"/>
      <c r="D343" s="11"/>
      <c r="E343" s="11"/>
      <c r="F343" s="12"/>
    </row>
    <row r="344" spans="1:6" ht="92.55" customHeight="1">
      <c r="A344" s="8" t="s">
        <v>6</v>
      </c>
      <c r="B344" s="9" t="s">
        <v>133</v>
      </c>
      <c r="C344" s="10" t="s">
        <v>39</v>
      </c>
      <c r="D344" s="11">
        <v>1</v>
      </c>
      <c r="E344" s="26"/>
      <c r="F344" s="12" t="str">
        <f t="shared" ref="F344" si="33">IF(E344&lt;&gt;0,IF(D344&lt;&gt;"",D344*E344,E344),"")</f>
        <v/>
      </c>
    </row>
    <row r="345" spans="1:6" ht="15" customHeight="1">
      <c r="A345" s="8"/>
      <c r="B345" s="9"/>
      <c r="C345" s="10"/>
      <c r="D345" s="11"/>
      <c r="E345" s="26"/>
      <c r="F345" s="12"/>
    </row>
    <row r="346" spans="1:6" ht="350.55" customHeight="1">
      <c r="A346" s="8" t="s">
        <v>11</v>
      </c>
      <c r="B346" s="9" t="s">
        <v>214</v>
      </c>
      <c r="C346" s="10" t="s">
        <v>39</v>
      </c>
      <c r="D346" s="11">
        <v>12</v>
      </c>
      <c r="E346" s="26"/>
      <c r="F346" s="12" t="str">
        <f t="shared" ref="F346" si="34">IF(E346&lt;&gt;0,IF(D346&lt;&gt;"",D346*E346,E346),"")</f>
        <v/>
      </c>
    </row>
    <row r="347" spans="1:6" ht="13.8">
      <c r="A347" s="46"/>
      <c r="B347" s="34"/>
      <c r="C347" s="39"/>
      <c r="D347" s="11"/>
      <c r="E347" s="11"/>
      <c r="F347" s="12"/>
    </row>
    <row r="348" spans="1:6" ht="13.8">
      <c r="A348" s="8"/>
      <c r="B348" s="28" t="s">
        <v>226</v>
      </c>
      <c r="C348" s="35"/>
      <c r="D348" s="36"/>
      <c r="E348" s="37"/>
      <c r="F348" s="37">
        <f>SUM(F336:F347)</f>
        <v>0</v>
      </c>
    </row>
    <row r="349" spans="1:6" ht="13.8">
      <c r="A349" s="8"/>
      <c r="B349" s="28"/>
      <c r="C349" s="35"/>
      <c r="D349" s="36"/>
      <c r="E349" s="37"/>
      <c r="F349" s="37"/>
    </row>
    <row r="350" spans="1:6" ht="13.8">
      <c r="A350" s="8"/>
      <c r="B350" s="28" t="s">
        <v>227</v>
      </c>
      <c r="C350" s="35"/>
      <c r="D350" s="36"/>
      <c r="E350" s="37"/>
      <c r="F350" s="37"/>
    </row>
    <row r="351" spans="1:6" ht="13.8">
      <c r="A351" s="8"/>
      <c r="B351" s="28"/>
      <c r="C351" s="35"/>
      <c r="D351" s="36"/>
      <c r="E351" s="37"/>
      <c r="F351" s="37"/>
    </row>
    <row r="352" spans="1:6" ht="93.45" customHeight="1">
      <c r="A352" s="46" t="s">
        <v>3</v>
      </c>
      <c r="B352" s="34" t="s">
        <v>129</v>
      </c>
      <c r="C352" s="39"/>
      <c r="D352" s="11"/>
      <c r="E352" s="11"/>
      <c r="F352" s="12"/>
    </row>
    <row r="353" spans="1:6" ht="13.8">
      <c r="A353" s="8"/>
      <c r="B353" s="83" t="s">
        <v>130</v>
      </c>
      <c r="C353" s="39" t="s">
        <v>31</v>
      </c>
      <c r="D353" s="11">
        <v>8</v>
      </c>
      <c r="E353" s="11"/>
      <c r="F353" s="12" t="str">
        <f t="shared" ref="F353:F354" si="35">IF(E353&lt;&gt;0,IF(D353&lt;&gt;"",D353*E353,E353),"")</f>
        <v/>
      </c>
    </row>
    <row r="354" spans="1:6" ht="13.8">
      <c r="A354" s="8"/>
      <c r="B354" s="83" t="s">
        <v>131</v>
      </c>
      <c r="C354" s="39" t="s">
        <v>31</v>
      </c>
      <c r="D354" s="11">
        <v>1</v>
      </c>
      <c r="E354" s="11"/>
      <c r="F354" s="12" t="str">
        <f t="shared" si="35"/>
        <v/>
      </c>
    </row>
    <row r="355" spans="1:6" ht="13.8">
      <c r="A355" s="8"/>
      <c r="B355" s="83"/>
      <c r="C355" s="39"/>
      <c r="D355" s="11"/>
      <c r="E355" s="11"/>
      <c r="F355" s="12"/>
    </row>
    <row r="356" spans="1:6" ht="152.55000000000001" customHeight="1">
      <c r="A356" s="46" t="s">
        <v>4</v>
      </c>
      <c r="B356" s="34" t="s">
        <v>234</v>
      </c>
      <c r="C356" s="39"/>
      <c r="D356" s="11"/>
      <c r="E356" s="11"/>
      <c r="F356" s="12"/>
    </row>
    <row r="357" spans="1:6" ht="13.8">
      <c r="A357" s="8"/>
      <c r="B357" s="83" t="s">
        <v>233</v>
      </c>
      <c r="C357" s="39" t="s">
        <v>31</v>
      </c>
      <c r="D357" s="11">
        <v>30</v>
      </c>
      <c r="E357" s="11"/>
      <c r="F357" s="12" t="str">
        <f t="shared" ref="F357" si="36">IF(E357&lt;&gt;0,IF(D357&lt;&gt;"",D357*E357,E357),"")</f>
        <v/>
      </c>
    </row>
    <row r="358" spans="1:6" ht="13.8">
      <c r="A358" s="8"/>
      <c r="B358" s="83"/>
      <c r="C358" s="39"/>
      <c r="D358" s="11"/>
      <c r="E358" s="11"/>
      <c r="F358" s="12"/>
    </row>
    <row r="359" spans="1:6" ht="139.94999999999999" customHeight="1">
      <c r="A359" s="46" t="s">
        <v>5</v>
      </c>
      <c r="B359" s="34" t="s">
        <v>237</v>
      </c>
      <c r="C359" s="39"/>
      <c r="D359" s="11"/>
      <c r="E359" s="11"/>
      <c r="F359" s="12"/>
    </row>
    <row r="360" spans="1:6" ht="13.8">
      <c r="A360" s="8"/>
      <c r="B360" s="83" t="s">
        <v>235</v>
      </c>
      <c r="C360" s="39" t="s">
        <v>89</v>
      </c>
      <c r="D360" s="11">
        <v>20</v>
      </c>
      <c r="E360" s="11"/>
      <c r="F360" s="12" t="str">
        <f t="shared" ref="F360" si="37">IF(E360&lt;&gt;0,IF(D360&lt;&gt;"",D360*E360,E360),"")</f>
        <v/>
      </c>
    </row>
    <row r="361" spans="1:6" ht="13.8">
      <c r="A361" s="8"/>
      <c r="B361" s="83"/>
      <c r="C361" s="39"/>
      <c r="D361" s="11"/>
      <c r="E361" s="11"/>
      <c r="F361" s="12"/>
    </row>
    <row r="362" spans="1:6" ht="198">
      <c r="A362" s="46" t="s">
        <v>6</v>
      </c>
      <c r="B362" s="34" t="s">
        <v>236</v>
      </c>
      <c r="C362" s="39"/>
      <c r="D362" s="11"/>
      <c r="E362" s="11"/>
      <c r="F362" s="12"/>
    </row>
    <row r="363" spans="1:6" ht="13.8">
      <c r="A363" s="8"/>
      <c r="B363" s="83" t="s">
        <v>235</v>
      </c>
      <c r="C363" s="39" t="s">
        <v>89</v>
      </c>
      <c r="D363" s="11">
        <v>90</v>
      </c>
      <c r="E363" s="11"/>
      <c r="F363" s="12" t="str">
        <f t="shared" ref="F363" si="38">IF(E363&lt;&gt;0,IF(D363&lt;&gt;"",D363*E363,E363),"")</f>
        <v/>
      </c>
    </row>
    <row r="364" spans="1:6" ht="13.8">
      <c r="A364" s="8"/>
      <c r="B364" s="83"/>
      <c r="C364" s="39"/>
      <c r="D364" s="11"/>
      <c r="E364" s="11"/>
      <c r="F364" s="12"/>
    </row>
    <row r="365" spans="1:6" ht="13.8">
      <c r="A365" s="8"/>
      <c r="B365" s="28"/>
      <c r="C365" s="35"/>
      <c r="D365" s="36"/>
      <c r="E365" s="37"/>
      <c r="F365" s="37"/>
    </row>
    <row r="366" spans="1:6" ht="105.6">
      <c r="A366" s="46" t="s">
        <v>11</v>
      </c>
      <c r="B366" s="34" t="s">
        <v>255</v>
      </c>
      <c r="C366" s="39" t="s">
        <v>136</v>
      </c>
      <c r="D366" s="11">
        <v>60</v>
      </c>
      <c r="E366" s="11"/>
      <c r="F366" s="12" t="str">
        <f t="shared" ref="F366" si="39">IF(E366&lt;&gt;0,IF(D366&lt;&gt;"",D366*E366,E366),"")</f>
        <v/>
      </c>
    </row>
    <row r="367" spans="1:6" ht="13.8">
      <c r="A367" s="8"/>
      <c r="B367" s="28"/>
      <c r="C367" s="35"/>
      <c r="D367" s="36"/>
      <c r="E367" s="37"/>
      <c r="F367" s="37"/>
    </row>
    <row r="368" spans="1:6" ht="13.8">
      <c r="A368" s="8"/>
      <c r="B368" s="28" t="s">
        <v>228</v>
      </c>
      <c r="C368" s="35"/>
      <c r="D368" s="36"/>
      <c r="E368" s="37"/>
      <c r="F368" s="37">
        <f>SUM(F351:F366)</f>
        <v>0</v>
      </c>
    </row>
    <row r="369" spans="1:6" ht="13.8">
      <c r="A369" s="8"/>
      <c r="B369" s="28"/>
      <c r="C369" s="35"/>
      <c r="D369" s="36"/>
      <c r="E369" s="37"/>
      <c r="F369" s="37"/>
    </row>
    <row r="370" spans="1:6" ht="13.8">
      <c r="A370" s="50"/>
      <c r="B370" s="28" t="s">
        <v>229</v>
      </c>
      <c r="C370" s="84"/>
      <c r="D370" s="85"/>
      <c r="E370" s="84"/>
      <c r="F370" s="84"/>
    </row>
    <row r="371" spans="1:6" ht="13.8">
      <c r="A371" s="8"/>
      <c r="B371" s="45"/>
      <c r="C371" s="35"/>
      <c r="D371" s="36"/>
      <c r="E371" s="37"/>
      <c r="F371" s="37"/>
    </row>
    <row r="372" spans="1:6" ht="49.5" customHeight="1">
      <c r="A372" s="40" t="s">
        <v>3</v>
      </c>
      <c r="B372" s="34"/>
      <c r="D372" s="33"/>
      <c r="F372" s="12" t="str">
        <f>IF(E372&lt;&gt;0,IF(D372&lt;&gt;"",D372*E372,E372),"")</f>
        <v/>
      </c>
    </row>
    <row r="373" spans="1:6" ht="13.8">
      <c r="A373" s="40"/>
      <c r="B373" s="28" t="s">
        <v>230</v>
      </c>
      <c r="C373" s="35"/>
      <c r="D373" s="36"/>
      <c r="E373" s="37" t="s">
        <v>152</v>
      </c>
      <c r="F373" s="37">
        <f>SUM(F372:F372)</f>
        <v>0</v>
      </c>
    </row>
    <row r="374" spans="1:6" ht="13.8">
      <c r="A374" s="40"/>
      <c r="B374" s="28"/>
      <c r="C374" s="35"/>
      <c r="D374" s="36"/>
      <c r="E374" s="37"/>
      <c r="F374" s="37"/>
    </row>
    <row r="375" spans="1:6" ht="14.4">
      <c r="A375" s="86"/>
      <c r="B375" s="87" t="s">
        <v>56</v>
      </c>
      <c r="C375"/>
      <c r="D375" s="78"/>
      <c r="E375"/>
      <c r="F375"/>
    </row>
    <row r="376" spans="1:6" ht="14.4">
      <c r="A376" s="86"/>
      <c r="B376"/>
      <c r="C376"/>
      <c r="D376" s="78"/>
      <c r="E376"/>
      <c r="F376"/>
    </row>
    <row r="377" spans="1:6" ht="13.8">
      <c r="A377" s="88"/>
      <c r="B377" s="89" t="str">
        <f>B83</f>
        <v xml:space="preserve">I. PRIPREMNI RADOVI UKUPNO </v>
      </c>
      <c r="C377" s="77"/>
      <c r="D377" s="78"/>
      <c r="E377" s="90"/>
      <c r="F377" s="91">
        <f>F83</f>
        <v>0</v>
      </c>
    </row>
    <row r="378" spans="1:6" ht="13.8">
      <c r="A378" s="92"/>
      <c r="B378" s="89" t="str">
        <f>B125</f>
        <v xml:space="preserve">II. DEMONTAŽE I RUŠENJA UKUPNO  </v>
      </c>
      <c r="C378" s="77"/>
      <c r="D378" s="78"/>
      <c r="E378" s="90"/>
      <c r="F378" s="91">
        <f>F125</f>
        <v>0</v>
      </c>
    </row>
    <row r="379" spans="1:6" ht="13.8">
      <c r="A379" s="92"/>
      <c r="B379" s="89" t="str">
        <f>B139</f>
        <v>III. ZEMLJANI RADOVI UKUPNO</v>
      </c>
      <c r="C379" s="93"/>
      <c r="D379" s="78"/>
      <c r="E379" s="90"/>
      <c r="F379" s="91">
        <f>F139</f>
        <v>0</v>
      </c>
    </row>
    <row r="380" spans="1:6" ht="13.8">
      <c r="A380" s="92"/>
      <c r="B380" s="89" t="str">
        <f>B176</f>
        <v>IV. IZOLATERSKO-FASADERSKI RADOVI UKUPNO</v>
      </c>
      <c r="C380" s="93"/>
      <c r="D380" s="78"/>
      <c r="E380" s="90"/>
      <c r="F380" s="91">
        <f>F176</f>
        <v>0</v>
      </c>
    </row>
    <row r="381" spans="1:6" ht="13.8">
      <c r="A381" s="92"/>
      <c r="B381" s="89" t="str">
        <f>B184</f>
        <v>V. IZOLATERSKI RADOVI - STROP PODRUMA UKUPNO</v>
      </c>
      <c r="C381" s="93"/>
      <c r="D381" s="78"/>
      <c r="E381" s="90"/>
      <c r="F381" s="91">
        <f>F184</f>
        <v>0</v>
      </c>
    </row>
    <row r="382" spans="1:6" ht="13.8">
      <c r="A382" s="92"/>
      <c r="B382" s="89" t="str">
        <f>B199</f>
        <v>VI. LIMARSKI RADOVI UKUPNO</v>
      </c>
      <c r="C382" s="93"/>
      <c r="D382" s="78"/>
      <c r="E382" s="90"/>
      <c r="F382" s="91">
        <f>F199</f>
        <v>0</v>
      </c>
    </row>
    <row r="383" spans="1:6" ht="13.8">
      <c r="A383" s="92"/>
      <c r="B383" s="89" t="str">
        <f>B205</f>
        <v>VII. BRAVARSKI RADOVI UKUPNO</v>
      </c>
      <c r="C383" s="93"/>
      <c r="D383" s="78"/>
      <c r="E383" s="90"/>
      <c r="F383" s="91">
        <f>F205</f>
        <v>0</v>
      </c>
    </row>
    <row r="384" spans="1:6" ht="13.8">
      <c r="A384" s="92"/>
      <c r="B384" s="89" t="str">
        <f>B232</f>
        <v>VIII. STOLARSKI RADOVI UKUPNO</v>
      </c>
      <c r="C384" s="93"/>
      <c r="D384" s="78"/>
      <c r="E384" s="90"/>
      <c r="F384" s="91">
        <f>F232</f>
        <v>0</v>
      </c>
    </row>
    <row r="385" spans="1:6" ht="13.8">
      <c r="A385" s="92"/>
      <c r="B385" s="89" t="str">
        <f>B257</f>
        <v>IX. REKONSTRUKCIJA RAVNOG KROVIŠTA UKUPNO</v>
      </c>
      <c r="C385" s="93"/>
      <c r="D385" s="78"/>
      <c r="E385" s="90"/>
      <c r="F385" s="91">
        <f>F257</f>
        <v>0</v>
      </c>
    </row>
    <row r="386" spans="1:6" ht="13.8">
      <c r="A386" s="92"/>
      <c r="B386" s="89" t="str">
        <f>B276</f>
        <v>X.ZAŠTITA OD POŽARA UKUPNO</v>
      </c>
      <c r="C386" s="93"/>
      <c r="D386" s="78"/>
      <c r="E386" s="90"/>
      <c r="F386" s="91">
        <f>F276</f>
        <v>0</v>
      </c>
    </row>
    <row r="387" spans="1:6" ht="13.8">
      <c r="A387" s="92"/>
      <c r="B387" s="89" t="str">
        <f>B332</f>
        <v>XI. NISKONAPONSKE ELEKTRIČNE INSTALACIJE UKUPNO</v>
      </c>
      <c r="C387" s="93"/>
      <c r="D387" s="78"/>
      <c r="E387" s="90"/>
      <c r="F387" s="91">
        <f>F332</f>
        <v>0</v>
      </c>
    </row>
    <row r="388" spans="1:6" ht="13.8">
      <c r="A388" s="92"/>
      <c r="B388" s="89" t="str">
        <f>B348</f>
        <v>XII. OSTALI RADOVI</v>
      </c>
      <c r="C388" s="93"/>
      <c r="D388" s="78"/>
      <c r="E388" s="90"/>
      <c r="F388" s="91">
        <f>F348</f>
        <v>0</v>
      </c>
    </row>
    <row r="389" spans="1:6" ht="13.8">
      <c r="A389" s="92"/>
      <c r="B389" s="89" t="str">
        <f>B368</f>
        <v>XIII. KONZERVATORSKI RADOVI UKUPNO</v>
      </c>
      <c r="C389" s="93"/>
      <c r="D389" s="78"/>
      <c r="E389" s="90"/>
      <c r="F389" s="91">
        <f>F368</f>
        <v>0</v>
      </c>
    </row>
    <row r="390" spans="1:6" ht="13.8">
      <c r="A390" s="92"/>
      <c r="B390" s="89" t="str">
        <f>B373</f>
        <v>XIV. PROMIDŽBENI RADOVI UKUPNO</v>
      </c>
      <c r="C390" s="93"/>
      <c r="D390" s="78"/>
      <c r="E390" s="90"/>
      <c r="F390" s="91">
        <f>F373</f>
        <v>0</v>
      </c>
    </row>
    <row r="391" spans="1:6" ht="13.8">
      <c r="A391" s="94"/>
      <c r="B391" s="95" t="s">
        <v>15</v>
      </c>
      <c r="C391" s="96"/>
      <c r="D391" s="97"/>
      <c r="E391" s="37" t="s">
        <v>152</v>
      </c>
      <c r="F391" s="37">
        <f>SUM(F377:F390)</f>
        <v>0</v>
      </c>
    </row>
    <row r="392" spans="1:6" ht="13.8">
      <c r="B392" s="95" t="s">
        <v>13</v>
      </c>
      <c r="D392" s="17"/>
      <c r="E392" s="37" t="s">
        <v>152</v>
      </c>
      <c r="F392" s="37">
        <f>F391*0.25</f>
        <v>0</v>
      </c>
    </row>
    <row r="393" spans="1:6" ht="13.8">
      <c r="D393" s="17"/>
      <c r="F393" s="29"/>
    </row>
    <row r="394" spans="1:6" ht="13.8">
      <c r="B394" s="95" t="s">
        <v>14</v>
      </c>
      <c r="D394" s="17"/>
      <c r="E394" s="37" t="s">
        <v>152</v>
      </c>
      <c r="F394" s="37">
        <f>F391*1.25</f>
        <v>0</v>
      </c>
    </row>
    <row r="395" spans="1:6" ht="13.8">
      <c r="B395" s="95"/>
      <c r="D395" s="17"/>
      <c r="F395" s="37"/>
    </row>
    <row r="396" spans="1:6" ht="13.8">
      <c r="B396" s="28"/>
      <c r="C396" s="12"/>
      <c r="D396" s="26"/>
      <c r="E396" s="37" t="s">
        <v>152</v>
      </c>
      <c r="F396" s="98">
        <f>F394*0.03</f>
        <v>0</v>
      </c>
    </row>
    <row r="397" spans="1:6" ht="13.8">
      <c r="B397" s="9"/>
      <c r="C397" s="29"/>
      <c r="D397" s="26"/>
      <c r="E397" s="12"/>
      <c r="F397" s="12"/>
    </row>
    <row r="398" spans="1:6" ht="13.8">
      <c r="B398" s="99"/>
      <c r="C398" s="100"/>
      <c r="D398" s="26"/>
      <c r="E398" s="37" t="s">
        <v>152</v>
      </c>
      <c r="F398" s="98">
        <f>SUM(F394:F396)</f>
        <v>0</v>
      </c>
    </row>
    <row r="399" spans="1:6" ht="16.05" customHeight="1"/>
    <row r="401" spans="2:2">
      <c r="B401" s="30" t="s">
        <v>155</v>
      </c>
    </row>
    <row r="402" spans="2:2">
      <c r="B402" s="30" t="s">
        <v>154</v>
      </c>
    </row>
  </sheetData>
  <pageMargins left="0.98425196850393704" right="0.70866141732283472" top="0.74803149606299213" bottom="0.74803149606299213" header="0.31496062992125984" footer="0.31496062992125984"/>
  <pageSetup paperSize="9" scale="73" fitToHeight="0" orientation="portrait" r:id="rId1"/>
  <rowBreaks count="1" manualBreakCount="1">
    <brk id="64"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workbookViewId="0">
      <selection activeCell="E33" sqref="E33"/>
    </sheetView>
  </sheetViews>
  <sheetFormatPr defaultRowHeight="14.4"/>
  <cols>
    <col min="1" max="1" width="82.5546875" customWidth="1"/>
  </cols>
  <sheetData>
    <row r="3" spans="1:1">
      <c r="A3" s="2" t="s">
        <v>16</v>
      </c>
    </row>
    <row r="4" spans="1:1">
      <c r="A4" s="3"/>
    </row>
    <row r="5" spans="1:1" ht="303.60000000000002">
      <c r="A5" s="1" t="s">
        <v>17</v>
      </c>
    </row>
    <row r="6" spans="1:1" ht="145.19999999999999">
      <c r="A6" s="1" t="s">
        <v>41</v>
      </c>
    </row>
    <row r="7" spans="1:1">
      <c r="A7" s="3"/>
    </row>
    <row r="8" spans="1:1">
      <c r="A8" s="2" t="s">
        <v>18</v>
      </c>
    </row>
    <row r="9" spans="1:1">
      <c r="A9" s="3"/>
    </row>
    <row r="10" spans="1:1" ht="372">
      <c r="A10" s="4" t="s">
        <v>19</v>
      </c>
    </row>
    <row r="11" spans="1:1" ht="348">
      <c r="A11" s="4" t="s">
        <v>20</v>
      </c>
    </row>
    <row r="12" spans="1:1">
      <c r="A12" s="3"/>
    </row>
    <row r="13" spans="1:1">
      <c r="A13" s="5" t="s">
        <v>21</v>
      </c>
    </row>
    <row r="14" spans="1:1">
      <c r="A14" s="3"/>
    </row>
    <row r="15" spans="1:1" ht="324">
      <c r="A15" s="4" t="s">
        <v>22</v>
      </c>
    </row>
    <row r="16" spans="1:1">
      <c r="A16" s="3"/>
    </row>
    <row r="17" spans="1:1">
      <c r="A17" s="6" t="s">
        <v>23</v>
      </c>
    </row>
    <row r="18" spans="1:1">
      <c r="A18" s="3"/>
    </row>
    <row r="19" spans="1:1" ht="84">
      <c r="A19" s="4" t="s">
        <v>42</v>
      </c>
    </row>
    <row r="20" spans="1:1">
      <c r="A20" s="3"/>
    </row>
    <row r="21" spans="1:1" ht="72">
      <c r="A21" s="3" t="s">
        <v>24</v>
      </c>
    </row>
    <row r="22" spans="1:1">
      <c r="A22" s="3"/>
    </row>
    <row r="23" spans="1:1">
      <c r="A23" s="5" t="s">
        <v>25</v>
      </c>
    </row>
    <row r="24" spans="1:1">
      <c r="A24" s="3"/>
    </row>
    <row r="25" spans="1:1" ht="384">
      <c r="A25" s="4" t="s">
        <v>26</v>
      </c>
    </row>
    <row r="26" spans="1:1">
      <c r="A26" s="3"/>
    </row>
    <row r="27" spans="1:1">
      <c r="A27" s="6" t="s">
        <v>27</v>
      </c>
    </row>
    <row r="28" spans="1:1">
      <c r="A28" s="3"/>
    </row>
    <row r="29" spans="1:1" ht="409.6">
      <c r="A29" s="4" t="s">
        <v>28</v>
      </c>
    </row>
    <row r="30" spans="1:1">
      <c r="A30" s="3"/>
    </row>
    <row r="31" spans="1:1">
      <c r="A31" s="5" t="s">
        <v>43</v>
      </c>
    </row>
    <row r="32" spans="1:1">
      <c r="A32" s="3"/>
    </row>
    <row r="33" spans="1:1" ht="409.6">
      <c r="A33" s="4" t="s">
        <v>29</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troskovnik</vt:lpstr>
      <vt:lpstr>opci uvjeti</vt:lpstr>
      <vt:lpstr>troskovnik!_Hlk130456737</vt:lpstr>
      <vt:lpstr>troskovnik!_Hlk130456809</vt:lpstr>
      <vt:lpstr>troskovnik!Print_Area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2024-06-21T06:52:45Z</dcterms:modified>
</cp:coreProperties>
</file>