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108" yWindow="-108" windowWidth="38616" windowHeight="21096"/>
  </bookViews>
  <sheets>
    <sheet name="troskovnik" sheetId="1" r:id="rId1"/>
    <sheet name="opci uvjeti" sheetId="2" r:id="rId2"/>
  </sheets>
  <definedNames>
    <definedName name="_xlnm.Print_Area" localSheetId="0">troskovnik!$A$1:$F$336</definedName>
  </definedNames>
  <calcPr calcId="162913"/>
</workbook>
</file>

<file path=xl/calcChain.xml><?xml version="1.0" encoding="utf-8"?>
<calcChain xmlns="http://schemas.openxmlformats.org/spreadsheetml/2006/main">
  <c r="F306" i="1" l="1"/>
  <c r="F320" i="1" s="1"/>
  <c r="F301" i="1"/>
  <c r="F299" i="1"/>
  <c r="F294" i="1"/>
  <c r="F292" i="1"/>
  <c r="F290" i="1"/>
  <c r="F289" i="1"/>
  <c r="F288" i="1"/>
  <c r="F285" i="1"/>
  <c r="F284" i="1"/>
  <c r="F283" i="1"/>
  <c r="F282" i="1"/>
  <c r="F281" i="1"/>
  <c r="F280" i="1"/>
  <c r="F279" i="1"/>
  <c r="F278" i="1"/>
  <c r="F277" i="1"/>
  <c r="F276" i="1"/>
  <c r="F275" i="1"/>
  <c r="F274" i="1"/>
  <c r="F273" i="1"/>
  <c r="F272" i="1"/>
  <c r="F271" i="1"/>
  <c r="F270" i="1"/>
  <c r="F269" i="1"/>
  <c r="F268" i="1"/>
  <c r="F267" i="1"/>
  <c r="F266" i="1"/>
  <c r="F265" i="1"/>
  <c r="F263" i="1"/>
  <c r="F262" i="1"/>
  <c r="F257" i="1"/>
  <c r="D256" i="1"/>
  <c r="F256" i="1" s="1"/>
  <c r="D254" i="1"/>
  <c r="F254" i="1" s="1"/>
  <c r="F252" i="1"/>
  <c r="F250" i="1"/>
  <c r="F248" i="1"/>
  <c r="F246" i="1"/>
  <c r="F244" i="1"/>
  <c r="D242" i="1"/>
  <c r="F242" i="1" s="1"/>
  <c r="F241" i="1"/>
  <c r="F240" i="1"/>
  <c r="F239" i="1"/>
  <c r="F236" i="1"/>
  <c r="F234" i="1"/>
  <c r="F232" i="1"/>
  <c r="F230" i="1"/>
  <c r="F228" i="1"/>
  <c r="F226" i="1"/>
  <c r="F225" i="1"/>
  <c r="F224" i="1"/>
  <c r="F222" i="1"/>
  <c r="F221" i="1"/>
  <c r="F220" i="1"/>
  <c r="F219" i="1"/>
  <c r="F218" i="1"/>
  <c r="F217" i="1"/>
  <c r="F216" i="1"/>
  <c r="F214" i="1"/>
  <c r="F213" i="1"/>
  <c r="F212" i="1"/>
  <c r="F211" i="1"/>
  <c r="F210" i="1"/>
  <c r="F208" i="1"/>
  <c r="D199" i="1"/>
  <c r="F199" i="1" s="1"/>
  <c r="D196" i="1"/>
  <c r="F196" i="1" s="1"/>
  <c r="F195" i="1"/>
  <c r="D194" i="1"/>
  <c r="F194" i="1" s="1"/>
  <c r="F191" i="1"/>
  <c r="F190" i="1"/>
  <c r="F189" i="1"/>
  <c r="F188" i="1"/>
  <c r="F187" i="1"/>
  <c r="F185" i="1"/>
  <c r="F183" i="1"/>
  <c r="F182" i="1"/>
  <c r="F180" i="1"/>
  <c r="F179" i="1"/>
  <c r="F178" i="1"/>
  <c r="F177" i="1"/>
  <c r="F171" i="1"/>
  <c r="F170" i="1"/>
  <c r="F169" i="1"/>
  <c r="F167" i="1"/>
  <c r="F165" i="1"/>
  <c r="F163" i="1"/>
  <c r="F161" i="1"/>
  <c r="F159" i="1"/>
  <c r="F157" i="1"/>
  <c r="F155" i="1"/>
  <c r="F153" i="1"/>
  <c r="F151" i="1"/>
  <c r="F145" i="1"/>
  <c r="F144" i="1"/>
  <c r="F143" i="1"/>
  <c r="F141" i="1"/>
  <c r="F139" i="1"/>
  <c r="F137" i="1"/>
  <c r="F135" i="1"/>
  <c r="F129" i="1"/>
  <c r="F128" i="1"/>
  <c r="F127" i="1"/>
  <c r="F126" i="1"/>
  <c r="F125" i="1"/>
  <c r="F124" i="1"/>
  <c r="F123" i="1"/>
  <c r="F122" i="1"/>
  <c r="F121" i="1"/>
  <c r="F120" i="1"/>
  <c r="F119" i="1"/>
  <c r="F118" i="1"/>
  <c r="F117" i="1"/>
  <c r="F116" i="1"/>
  <c r="F115" i="1"/>
  <c r="F114" i="1"/>
  <c r="F113" i="1"/>
  <c r="F112" i="1"/>
  <c r="F111" i="1"/>
  <c r="F110" i="1"/>
  <c r="F109" i="1"/>
  <c r="F108" i="1"/>
  <c r="F107" i="1"/>
  <c r="F106" i="1"/>
  <c r="F103" i="1"/>
  <c r="F101" i="1"/>
  <c r="F99" i="1"/>
  <c r="F96" i="1"/>
  <c r="F94" i="1"/>
  <c r="F92" i="1"/>
  <c r="F90" i="1"/>
  <c r="F89" i="1"/>
  <c r="F88" i="1"/>
  <c r="F86" i="1"/>
  <c r="F84" i="1"/>
  <c r="F83" i="1"/>
  <c r="F82" i="1"/>
  <c r="F81" i="1"/>
  <c r="F80" i="1"/>
  <c r="F78" i="1"/>
  <c r="F77" i="1"/>
  <c r="F76" i="1"/>
  <c r="F75" i="1"/>
  <c r="F74" i="1"/>
  <c r="F73" i="1"/>
  <c r="F72" i="1"/>
  <c r="F71" i="1"/>
  <c r="F70" i="1"/>
  <c r="F69" i="1"/>
  <c r="F68" i="1"/>
  <c r="F67" i="1"/>
  <c r="F66" i="1"/>
  <c r="F65" i="1"/>
  <c r="F64" i="1"/>
  <c r="F57" i="1"/>
  <c r="F56" i="1"/>
  <c r="F54" i="1"/>
  <c r="F52" i="1"/>
  <c r="F51" i="1"/>
  <c r="F50" i="1"/>
  <c r="F49" i="1"/>
  <c r="F48" i="1"/>
  <c r="F147" i="1" l="1"/>
  <c r="F313" i="1" s="1"/>
  <c r="F303" i="1"/>
  <c r="F319" i="1" s="1"/>
  <c r="F59" i="1"/>
  <c r="F311" i="1" s="1"/>
  <c r="F131" i="1"/>
  <c r="F312" i="1" s="1"/>
  <c r="F173" i="1"/>
  <c r="F314" i="1" s="1"/>
  <c r="F202" i="1"/>
  <c r="F315" i="1" s="1"/>
  <c r="F296" i="1"/>
  <c r="F318" i="1" s="1"/>
  <c r="F238" i="1"/>
  <c r="F316" i="1" s="1"/>
  <c r="F258" i="1"/>
  <c r="F317" i="1" s="1"/>
  <c r="F322" i="1" l="1"/>
  <c r="F323" i="1" s="1"/>
  <c r="F325" i="1" s="1"/>
  <c r="F328" i="1" l="1"/>
  <c r="F330" i="1" s="1"/>
</calcChain>
</file>

<file path=xl/sharedStrings.xml><?xml version="1.0" encoding="utf-8"?>
<sst xmlns="http://schemas.openxmlformats.org/spreadsheetml/2006/main" count="485" uniqueCount="230">
  <si>
    <t>A/PROČELJA</t>
  </si>
  <si>
    <t>Opis stavke</t>
  </si>
  <si>
    <t>količina</t>
  </si>
  <si>
    <t>jedinična cijena</t>
  </si>
  <si>
    <t>ukupno</t>
  </si>
  <si>
    <t>1.</t>
  </si>
  <si>
    <t>2.</t>
  </si>
  <si>
    <t>3.</t>
  </si>
  <si>
    <t>4.</t>
  </si>
  <si>
    <t>*satelitska antena</t>
  </si>
  <si>
    <t xml:space="preserve">*vanjska jedinica klima uređaja </t>
  </si>
  <si>
    <t>*kućni broj</t>
  </si>
  <si>
    <t xml:space="preserve">kom </t>
  </si>
  <si>
    <t>#</t>
  </si>
  <si>
    <t>m'</t>
  </si>
  <si>
    <t xml:space="preserve">m' </t>
  </si>
  <si>
    <t>5.</t>
  </si>
  <si>
    <t>*nosač zastave</t>
  </si>
  <si>
    <t>6.</t>
  </si>
  <si>
    <t>REKAPITULACIJA</t>
  </si>
  <si>
    <t>UKUPNO</t>
  </si>
  <si>
    <t xml:space="preserve">I.PRIPREMNI RADOVI </t>
  </si>
  <si>
    <t xml:space="preserve">II.DEMONTAŽE I RUŠENJA  </t>
  </si>
  <si>
    <t>JM</t>
  </si>
  <si>
    <t>PDV (25%)</t>
  </si>
  <si>
    <t>SVEUKUPNO (s PDV-om)</t>
  </si>
  <si>
    <t>SVEUKUPNO (bez PDV-a)</t>
  </si>
  <si>
    <t>OPĆI UVJETI</t>
  </si>
  <si>
    <t xml:space="preserve">Cijene upisane u ovaj troškovnik sadrže svu odštetu za pojedine radove i dobave u odnosnim stavkama troškovnika i to u potpuno dogotovljenom stanju, tj. sav rad, naknadu za alat, materijal, sve pripremne, sporedne i završne radove, horizontalne i vertikalne prijenose i prijevoze, postavu i skidanje potrebnih skela i razupora, sve sigurnosne mjere po odredbama HTZ mjera i slično.
Pod unesenim cijenama podrazumijevaju se također i sva zakonska davanja, kao i pripomoć kod izvedbe obrtničkih radova (zaštita obrtničkih proizvoda: stolarije, bravarije, limarije, restauratorskih elemenata i slično), sva potrebna ispitivanja građevinskog i drugih ugrađenih materijala zbog podizanja kvalitete i čvrstoće pojedinih proizvoda. Sav materijal koji se upotrebljava mora odgovarati postojećim tehničkim propisima i normama. Ukoliko se upotrebljava materijal za koji ne postoji odgovarajući standard, njegovu kvalitetu treba dokazati atestima.
Davanjem ponude izvoditelj se obvezuje da će pravovremeno nabaviti sav materijal opisan u pojedinim stavkama troškovnika. U slučaju nemogućnosti nabave opisanog materijala tijekom izvođenja radova, za svaku će se izmjenu prikupiti ponude i u prisutnosti naručitelja i nadzornog inženjera odabrati najpovoljnija. Izvoditelj radova treba uz ponudu priložiti jedinične cijene za materijale i radnu snagu, te “faktor” poduzeća, koji će se odnositi na izgradnju ove građevine. Ukoliko opis pojedine stavke dovodi izvoditelja u nedoumicu o načinu izvedbe ili kalkulacije cijena, treba pravovremeno tražiti objašnjenje od naručitelja i projektanta. Ako tijekom gradnje dođe do promjena, treba prije početka rada tražiti suglasnost nadzornog inženjera, također treba ugovoriti jediničnu cijenu nove stavke na temelju elemenata danih u ponudi i sve to unijeti u građevinski dnevnik uz ovjeru nadzornog inženjera. Sve više radnje do kojih dođe uslijed promjene načina ili opsega izvedbe, a nisu na spomenuti način utvrđene, upisane i ovjerene, neće se priznati u obračunu.
Prije izrade ponude izvoditelj je dužan obići i pregledati građevinu zbog </t>
  </si>
  <si>
    <t>PRIPREMNI RADOVI-opći uvjeti</t>
  </si>
  <si>
    <t xml:space="preserve">Prije izvedbe skele izvođač je dužan izraditi projekt skele sa svim mjerama zaštite radnika, prolaznika i stanara. Skela u svemu mora odgovarati postojećim propisima zaštite na radu i zaštite prolaznika i stanara. Sav materijal za izradu skele mora odgovarati postojećim tehničkim propisima i standardima. Na skelu je potrebno postaviti svu potrebnu signalizaciju: rasvjetu, putokaze i slično. Nacrt i proračun skele treba predočiti nadzornom inženjeru te ishoditi suglasnost nadležnih službi za postavljanje skele i zauzimanje javno-prometne površine.
Skela mora sadržavati tunel za prolaz pješaka i stanara u zgradi.
Skela mora ispunjavati slijedeće zahtjeve:
- koristiti ispravne čelične cijevi i spojnice
- koristiti ispravnu građu od drveta
- fiksirati i učvrstiti skelu za fasadne zidove građevine na mjestima otvora
- osigurati zaštitu od pada predmeta, materijala i alata sa skele, te na skelu
-postaviti svu potrebnu signalizaciju
Skelu izraditi od čeličnih bešavnih cijevi sa spojnim elementima. Radne platforme će se izvesti od mosnica debljine 4,8 cm i širine 25 cm. Oko radnih platformi postavlja se zaštitna ograda visine 1 m koja se sastoji od čeličnog rukohvata i ispune od čeličnih mreža. Uz podnožje ograde uz radnu platformu postaviti vertikalno mosnicu visine 20 cm. Vanjsku stranu skele prekriti jutenim ili PVC prekrivačima i osigurati od udara groma, skelu je potrebno osigurati protiv deformacija, udara vjetra u svakom polju i protiv prevrtanja. Skela se oslanja i učvršćuje vijcima M12 preko metalnih podložnih papuča i fosni u čvrstu i stabilnu podlogu.
Tipska fasadna skela izrađuje se iz aluminijskih H profila visine 200 cm, širine ovisno o proizvođaču skele i elemenata dijagonala za prostornu krutost skele. Gazne plohe izvode se iz tipskih radnih platformi (čelične, drvene ili kombinirane) ili iz dasaka platica debljine 48 mm od crnogorice II. klase max. duljine 3.50 m. Učvršćenje u objekt se vrši u visini podova tipskim sidrima.Za ugrađene materijale pribaviti potrebne ateste.
Izvoditelj može koristiti samo kvalificirano osoblje i mora primjenjivati sve propisane mjere zaštite i propisanu zaštitnu opremu.
Amortizacija skele obračunava se za vrijeme kompletne obnove pročelja s tim da skelu mogu koristiti svi sudionici koji izvode radove na pročelju bez posebne nadoplate. Svi materijali za izradu skele moraju odgovarati važećim propisima i normama. Svaku eventualnu štetu izazvanu nepažnjom snosi izvođač sam. Sav materijal treba transportirati na deponij, kako je precizirano pojedinom stavkom troškovnika. Ako je očito da je do oštećenja došlo zbog nemara, izvođač će na vlastiti trošak izvesti elemente koje je oštetio, odnosno izvršiti popravak.
</t>
  </si>
  <si>
    <t xml:space="preserve">Izvođač radova po završetku grubih radova treba izvršiti čišćenje te svu šutu odvesti na gradsku deponiju. Prilikom rušenja i demontaža treba pažljivo demontirati građevinske elemente od krova prema dolje. Zdravi građevinski materijal potrebno je očistiti i složiti na deponiju, razvrstati prema vrsti otpada, predočiti investitoru, radi eventualne ponovne ugradnje na novu lokaciju. Šutu od rušenja, kao i sav ostali demontirani materijal pažljivo spuštati do prizemlja i odlagati na za to određeno mjesto na gradilištu.Za vrijeme rušenja potrebno je provesti sve potrebne zaštitne mjere s lako zapaljivim materijalima koji mogu izazvati požar. Takve materijale treba držati udaljene od toplinskih izvora i u njihovoj blizini ne može se pušiti, zavarivati, lemiti i sl. Sve otvore na pročelju treba odmah po postavi skele zaštititi PVC folijom debljine 0,2 mm, kako prilikom otucanja žbuke ne bi došlo do oštećenja.
U jediničnoj cijeni je sadržano:
• sav rad oko rušenja i demontaže
• sva poduhvatanja, podupiranja i osiguranja konstruktivnih dijelova građevine
• sav rad oko postavi i skidanja skele
• izradu statičkog računa i nacrta montaže skele
• dostavu svog potrebnog materijala za postavu skele, čišćenje i odvoz smeća nakon  skidanja skele
• sve društvene obveze vezane za radnu snagu i materijal
• održavanje skele za vrijeme trajanja radova
• pripremno-završne radove
• naknadu za zauzimanje javno-prometne površine
• sve potrebne skele s propisnom ogradom i zaštitom od prašine
• svi prijenosi i prijevozi materijala na gradilištu i direktni utovar u prijevozno sredstvo i odvoz na gradsku deponiju
• uz plaćanje naknade za odlaganje na deponiju
• zalijevanje šute prije utovara i zaštita okoliša od zagađenja
• naknada za čišćenje javnih prometnih površina i održavanje čistoće prilikom izvođenja radova
• otežani uvjeti rada kod adaptacija i rad pod umjetnom rasvjetom
• priključak, razvod i amortizacija privremene instalacije za rasvjetu i priključak strojeva
• izrada boxova i organizacija gradilišne deponije
• troškovi osiguranja gradilišta
</t>
  </si>
  <si>
    <t>DEMONTAŽE I RUŠENJA-opći uvjeti</t>
  </si>
  <si>
    <t xml:space="preserve">Sva rušenja, probijanja, bušenja i dubljenja treba u pravilu izvoditi ručnim alatom, s
osobitom pažnjom.
Prije rušenja ili skidanja žbuke s raznih vučenih profilacija na pročelju, izvoditelj je dužan snimiti profilacije navedenih elemenata i na njih ishoditi suglasnost odgovorne osobe za nadzor. Izmjere se uzimaju s očuvanih profila, s kojih prethodno treba ukloniti sve slojeve prašine, smoga i drugih nečistoća, slojeve starih naličja, a u pojedinim slučajevima i slojeve naknadno nanesene žbuke. Ukoliko pojedini karakteristični profil nije sačuvan potrebno ga je rekonstruirati. Sve otvore na pročelju treba odmah nakon postave skele zaštititi PVC folijom debljine 0,20 mm, kako prilikom obijanja žbuke ne bi došlo do oštećenja.
Nakon provedenih pripremnih radova, rušenja na građevini vrše se prema unaprijed
utvrđenom redoslijedu dogovorenim s nadzornim inženjerom investitora. Demontaže i rušenja izvode se u pravilu od krova prema podrumu. Skidanje – obijanje žbuke vrši se do nosivog dijela zida uz stalno kvašenje vodom zbog manjeg prašenja.
Jedinična cijena iz ponude izvoditelja treba obuhvatiti kompletno rušenje, uključivo sve pripremno-završne radove sadržane u faktorskim troškovima. Svi prijenosi materijala dobiveni rušenjem i demontažom, odvoz na privremeni gradilišni deponij ili gradsku planirku, s čišćenjem gradilišta i dovođenjem javne površine u prvobitno
stanje, trebaju biti uključeni u jediničnoj cijeni radova i neće se posebno priznavati.
Prije početka radova treba ispitati sve instalacije koje se nalaze  na pročelju   ili  krovu
građevine, te ih po stručnoj osobi zaštititi u skladu s propisima. Sve elemente s pročelja (tablice s kućnim brojem, reklame i sl.) treba skinuti i privremeno – do završetka radova kada će se ponovno postaviti – pohraniti na gradilištu ili mjestu koje se dogovori s nadzornim inženjerom investitora. Izvoditelj će snositi troškove ukoliko se navedeni elementi oštete ili otuđe.
Jediničnom cijenom treba obuhvatiti:
- sav rad i materijal za izvedbu radova iz pojedine stavke,
- sav transport,
- sve društvene obveze vezane za radnu snagu i materijal,
- pripremno – završne radove.
</t>
  </si>
  <si>
    <t>ZAVRŠNO ZIDARSKI RADOVI-opći uvjeti</t>
  </si>
  <si>
    <t>Završno - zidarski radovi izvode se isključivo prema opisima stavaka troškovnika, kao i prema važećim propisima za ovu vrstu radova. Kvaliteta svog upotrjebljenog materijala mora odgovarati propisima i važećim normama, što izvoditelj mora dokazati potrebnim atestima. Izvoditelj je dužan osigurati i zaštititi sve dijelove građevine na kojima se ne izvode radovi, radi sprečavanja oštećenja tokom izvedbe. Pojava svih oštećenja na dijelovima na kojima se ne izvode radovi ili koji su nastupili nepažnjom izvoditelja isti je dužan otkloniti o vlastitom trošku. Sav rad, sve komunikacije i sav transport vrši se isključivo s vanjske strane građevine, tj. preko skele.</t>
  </si>
  <si>
    <t>IZOLATERSKI I FASADERSKI RADOVI- opći uvjeti</t>
  </si>
  <si>
    <t xml:space="preserve">Fasaderski radovi izvode se isključivo prema opisima stavaka troškovnika, kao i prema važećim propisima za ovu vrstu radova. Kvaliteta svog korištenog materijala mora odgovarati propisima i važećim normama, što izvoditelj mora dokazati potrebnim atestima. Izvoditelj je dužan osigurati i zaštititi sve dijelove građevine na kojima se ne izvode radovi, radi sprečavanja oštećenja tokom izvedbe. Pojava svih oštećenja na dijelovima na kojima se ne izvode radovi ili koji su nastupili nepažnjom izvoditelja isti je dužan otkloniti o vlastitom trošku. Sav rad, sve komunikacije i sav transport vrši se isključivo s vanjske strane građevine, tj. preko skele.
Termoizolacija se radi na temelju ETICS sustava, te se je izvođač dužan pridržavati smjernica za izradu ETICS sustava izdanog od Hrvatske udruge proizvođača toplinsko fasadnih sustava izdanog u studenom 2012. Žbukanje se izvodi na dobro očišćenoj, otprašenoj i vodom ispranoj površini. Radove na žbukanju izvoditi samo u povoljnim vremenskim uvjetima, uz odgovarajuće osiguranje i zaštitu svježe ožbukanih površina od štetnog utjecaja djelovanja sunca i oborina. Prije samog pristupanja žbukanju, površinu zida potrebno je dobro navlažiti.
Obračun svih radova vršiti kako je to naznačeno u opisu stavaka.
U jediničnu cijenu radova potrebno je obračunati:
- sve pripremne i završne radove,
- sav rad i materijal potreban za izvođenje pojedine stavke opisa,
- ispiranje i kvašenje površine zida,
- sav otežani rad na izvedbi profilacije,
- zaštita izvedenog dijela obrade pročelja,
- sav potrebni horizontalni i vertikalni transport, kao i transport do gradilišta,
- primjena svih mjera zaštite na radu,
- sve društvene obaveze.
Popis normativa za materijale koji se treba pridržavati:
- HRN B.C1. 030, B.C8.030. – građevinski gips
- HRN B.C1. 020, B.C8.042. – građevinsko vapno
- HRN B.C8.015, 022-026. – cement
- HRN B.C8.011. – portland cement
- HRN B.C8.030. – pijesak
- HRN U.M2.010., U.M2.012.
- mortovi
- HRN U.F2.010. – tehnički normativi za izvođenje fasaderskih radova.
</t>
  </si>
  <si>
    <t>LIMARSKI RADOVI- opći uvjeti</t>
  </si>
  <si>
    <t xml:space="preserve">Sav upotrebljeni materijal i finalni građevinski proizvodi moraju odgovarati postojećim
tehničkim propisima i HR normama.
Prilikom izvedbe limarskih radova treba se u svemu pridržavati slijedećih propisa i
normi:
- Pravilnik o zaštiti na radu u građevinarstvu,
- Pravilnik o tehničkim mjerama i uvjetima za završne radove u građevinarstvu,
- Tehnički uvjeti za izvođenje limarskih radova,
- HR norme:
- pocinčani lim HRN C.E4.020.
- bakarni lim HRN C.D4.500., HRN C.D4.020.
Pomoćni i vezivni materijali kalaj, zakovice, zavrtnji i drugo moraju odgovarati
odredbama HR normi.
Sve radove treba izvesti stručno i solidno, prema tehničkim propisima i uzancama zanata. Izvoditelj je dužan na zahtjev investitora ili nadzornog inženjera predočiti uzorke i prospekte za pojedine materijale. Nestandardiziran materijal mora imati atest o kvaliteti izdan od organizacije ovlaštene za izdavanje atesta. Izvoditelj je također dužan da za svaku stavku izradi detaljni crtež i ovjeri ga kod projektanta i nadzornog inženjera. Različite vrste metala, koje se uslijed elektrolitskih pojava međusobno razaraju, ne smiju se izravno dodirivati. Sve željezne dijelove koji dolaze u dodir s cinkom ili ocinčanim limom treba premazati asfaltnim lakom, ili odgovarajućim sredstvom. Kod polaganja lima na masivne podloge, potrebno je podloge prije oblaganja obložiti slojem krovne ljepenke br. 120 radi sprečavanja štetnih kemijskih utjecaja na lim. Sva se učvršćenja i povezivanja limova moraju izvesti tako da konstrukcija bude osigurana od nevremena, atmosferilija i prodora vode u objekt, i da pojedini dijelovi mogu nesmetano raditi kod temperaturnih promjena bez štete po ispravnost konstrukcije.
U jediničnim cijenama uračunato je:
- naknada za kompletni rad (izrada i montaža),
- materijal,
- svi vanjski i unutarnji, horizontalni i vertikalni transporti,
- premazivanja asfalt lakom, podlaganje krovne ljepenke,
- sav sitni i spojni materijal i materijal za učvršćenje (kuke, plosna željeza, žica za
učvršćenje, vijci, zakovice i sl.).
Izmjere je potrebno izvršiti na gradilištu, nakon izvedbe, obračunato prema građevinskim normama.
Obračun se vrši po m ili m2, ovisno o vrsti elementa, prema važećim građevinskim normama za pojedine radove, što je i naznačeno u pojedinim stavkama troškovnika.
Eventualne nejasnoće oko načina izvedbe ili obračuna izvoditelj je dužan razjasniti sa
nadzornim inženjerom prije samog pristupanja izvođenju.
</t>
  </si>
  <si>
    <t xml:space="preserve">Sav upotrebljeni materijal kao i finalni proizvod moraju odgovarati važećim tehničkim
propisima i normama.
Popis propisa i normi kojih se treba pridržavati:
- pravilnik o zaštiti na radu u građevinarstvu,
- pravilnik o tehničkim mjerama i uvjetima za završne radove u građevinarstvu,
- HRN U.F2.013. – tehnički uvjeti za izvođenje soboslikarskih radova,
- HRN U.F2.012. – tehnički uvjeti za izvođenje ličilačkih radova,
- HRN B.C1.030. – gips neutralan i čist,
- HRN H.K2.015. – kalijev sapun,
- HRN B.C1.020. – hidratizirano vapno
- HRN H.C5.020. – firnis lanenog ulja
- HRN H.C1.034. – cinkov kromat
- HRN H.C1.002. – uljene boje i lakovi
Svi radovi moraju se izvesti po izabranom uzorku i tonu, koje je ličilac dužan izvesti prije
početka radova od materijala od kojeg će se radovi izvesti, a u svemu prema uputama proizvođača. Na tako izvedene uzorke izvoditelj mora ishodovati suglasnost
nadzornog inženjera investitora, pa tek onda započeti sa izvođenjem radova. Ukoliko se bojenje pročelja izvodi preko potpuno nove žbuke, tj. homogene površine, upotrijebiti će se silikatni premaz sa svim potrebnim predradnjama u skladu s uputstvom proizvođača, kao što je impregniranje površine pročelja. Ukoliko se bojenje pročelja izvodi preko žbuke koja je samo djelomično sanirana tj. površina nije homogena već se sastoji iz dijelova stare i nove žbuke, upotrijebiti će se također silikatni premaz, ali tako da se prethodno nanese temeljni sloj koje će izjednačiti strukturu, upojnost i kemijsku reakciju podloge.
Bojenje mora biti kvalitetno i dobro izvedeno. Na obojenim površinama ne smije biti mrlja, površine moraju biti jednolične i čiste i ne smiju se ljuštiti. Kit za ispunjenje udubina i pukotina mora biti srodnog sastava podlozi i boji. Ličenje bravarskih dijelova izvodi se nakon čišćenja rđe, premazom temeljne boje i potom liči vanjskom bojom za željezo u dva sloja.
Jedinična cijena obuhvaća sav rad, materijal, sve troškove nabave i dopreme, skidanje i ponovnu postavu vanjske stolarije (vratna i prozorska krila), izradu uzoraka i sva čišćenja po završetku radova.
Prije početka radova izvođač mora ustanoviti kvalitetu podloge za izvođenje soboslikarskih i ličilačkih radova i ako ona nije pogodna za taj rad mora o tome pismeno obavijestiti svog naručioca radova, kako bi se na vrijeme mogla podloga popraviti i prirediti za soboslikarsko ličilačke radove. Kasnije pozivanje i opravdanje da kvaliteta nije dobar radi loše podloge neće se uzimati u obzir
</t>
  </si>
  <si>
    <t>7.</t>
  </si>
  <si>
    <t>kom</t>
  </si>
  <si>
    <t>8.</t>
  </si>
  <si>
    <t>9.</t>
  </si>
  <si>
    <t>10.</t>
  </si>
  <si>
    <t>11.</t>
  </si>
  <si>
    <t>12.</t>
  </si>
  <si>
    <t>13.</t>
  </si>
  <si>
    <t>14.</t>
  </si>
  <si>
    <t>m²</t>
  </si>
  <si>
    <t>Zaštita vanjskih otvora, odnosno postojeće vanjske stolarije koja se neće mijenjati, daskama, letvicama i zaštitnom folijom. U cijenu uračunat sav rad, materijal i pomoćni materijal. Obračun po m²</t>
  </si>
  <si>
    <t>I. PRIPREMNI RADOVI</t>
  </si>
  <si>
    <t>II. DEMONTAŽE I RUŠENJA</t>
  </si>
  <si>
    <t xml:space="preserve">II. DEMONTAŽE I RUŠENJA UKUPNO  </t>
  </si>
  <si>
    <t xml:space="preserve">I. PRIPREMNI RADOVI UKUPNO </t>
  </si>
  <si>
    <t>*demontaža portafona</t>
  </si>
  <si>
    <t>*demontaža plafonjerke sa ulaza</t>
  </si>
  <si>
    <t>Demontaža postojećih  pocinčanih limenih opšava -klupčica  sa  prozora. U cijenu uračunat vertikalni i horizontalni prijenos, utovar, transport i zbrinjavanje na gradskom deponiju.  Obračun po m' demontiranog opšava.</t>
  </si>
  <si>
    <t>*krovnih antena</t>
  </si>
  <si>
    <t>~ horizontalni žljeb</t>
  </si>
  <si>
    <t>Nakon završetka radova izrada dvije ploče sa podacima o sufinanciranju natječaj za energetsku obnovu zgrada u svrhu promidžbe i vidljivosti načina realizacije istog.</t>
  </si>
  <si>
    <t>Demontaža i deponiranje postojećih ploča podgleda u prolazu zgrade (uključujući sve slojeve do materijala pogodnog za izvedbu ETICS sustava). U cijenu uračunat vertikalni i horizontalni prijenos, utovar, transport i zbrinjavanje na gradskom deponiju.  Obračun po m2.</t>
  </si>
  <si>
    <t>Demontaža postojeće stolarije uz minimalna oštećenja s vanjske i unutarnje strane. U stavku ulazi demontaža dotrajalih, starih prozora i balkonskih vrata, te sva potrebna zaštita i odvoz na deponij koji osigurava izvođač radova. Obvezno prije demontaže izvođač treba uzeti sve potrebne mjere i detalje potrebne za izradu nove stolarije. Obračun po broju demontiranih stavki. U stavku su uključeni i utovar, odvoz te istovar otpadnog materijala na za to predviđeni gradski deponij</t>
  </si>
  <si>
    <t>Nabava materijala i izrada prodora vertikalnih odvoda za kondenzat vanjskih jedinica klima te rješenje odvodnje istog. U stavku uključen sav potreban alat i materijal za završnu obradu do potpune funkcionalnosti. Obračun po m'</t>
  </si>
  <si>
    <t xml:space="preserve">Dobava i postava holkera rš do 10cm. Holker je profiliran od pocinčanog nehrđajućeg lima. U cijenu su uključene vrijednosti svih radova i materijala. Obračun po m' ugrađene lajsne. </t>
  </si>
  <si>
    <t xml:space="preserve">Dobava, postava, skidanje i otprema tunelske skele-prolaza za pješake (nad ulaznim prostorom) , izrađenog od bešavnih cijevi i potrebnih spojnih elemenata, sa svim potrebnim ukrućenjima i sidrenjima visine do 2.5m širine 1.8m. Pokrov tunela izraditi od mosnica položenih jedne do druge, a preko njih postaviti bitumensku ljepenku s preklopom minimalno ili alternativno PVC foliju. Izvođač radova dužan je u nivou pločnika izvesti ograđeni prostor za  odlaganje potrebnih  materijala, a u skladu s rješenjem o zauzimanju javno-prometne površine, što je uključeno u cijenu skele. Prije izvedbe skele potrebno je izraditi projekt skele od strane izvođača, odnosno inženjera ovlaštenog za navedeni posao, koji će sadržavati dokaz o mehaničkoj otpornosti i stabilnosti konstrukcije.  U cijeni uključiti, dobava i postava table gradilišta koja je označena sukladno građevinskoj regulativi i predmetnom natječaju. Obračun se vrši po m² vertikalne projekcije površine skele. U cijenu uračunati i naknadu za zauzimanje javne površine. </t>
  </si>
  <si>
    <r>
      <t xml:space="preserve">Dobava, postava, skidanje i otprema  cijevne fasadne skele od bešavnih cijevi (visina montaže </t>
    </r>
    <r>
      <rPr>
        <sz val="9"/>
        <rFont val="Century Gothic"/>
        <family val="2"/>
        <charset val="238"/>
      </rPr>
      <t>do 23,00 m</t>
    </r>
    <r>
      <rPr>
        <sz val="9"/>
        <color theme="1"/>
        <rFont val="Century Gothic"/>
        <family val="2"/>
        <charset val="238"/>
      </rPr>
      <t xml:space="preserve"> visine ukupno sa visinom prolaza za pješake), na već postavljenu tunelsku skelu. Skelu izvesti prema postojećim HTZ propisima i u svemu kako je opisano u općim uvjetima. U jediničnu cijenu uključiti i zaštitni zastor od jutenih ili plastičnih  traka koje se postavljaju s vanjske strane skele po cijeloj površini. Skelu je potrebno osigurati od prevrtanja sidrenjem, a od udara groma uzemljenjem. Potrebno je izvesti pomoćne željezne ili drvene ljestve -penjalice u svrhu vertikalne komunikacije po skeli. U cijeni je i osiguranje i zaštita na rubnim dijelovima skele. Skelu podići za 1 m od vijenca zgrade. Prije izvedbe skele potrebno je izraditi projekt skele od strane izvođača, odnosno inženjera ovlaštenog za navedeni posao, koji će sadržavati dokaz o mehaničkoj otpornosti i stabilnosti konstrukcije. Izvođač snosi troškove zauzeća javne površine te je dužan ishoditi rješenje o zauzeću javne površine kod nadležnog područnog ureda. Obračun se vrši po m² vertikalne projekcije površine skele.</t>
    </r>
  </si>
  <si>
    <t xml:space="preserve">*demontaža reklama </t>
  </si>
  <si>
    <t>*demontaža vanjskih sandučića</t>
  </si>
  <si>
    <t>*demontaža alarma na pročelju</t>
  </si>
  <si>
    <t xml:space="preserve">*demontaža nadstrešnica unutar svjetlarnika </t>
  </si>
  <si>
    <t xml:space="preserve">*demontaža ostalih stvari unutar svjetlarnika </t>
  </si>
  <si>
    <t>Demontaža postojećih  pocinčanih limenih opšava -okapnice sa loggia i balkona unutar svjetlarnika. U cijeni vertikalni i horizontalni prijenos, utovar, transport i zbrinjavanje na gradskom deponiju.  Obračun po m' demontiranog opšava.</t>
  </si>
  <si>
    <t>Demontaža postojećih pocinčanih limenih oluka i žljebova krovne odvodnje na kućicama izlaza na krov. U cijeni vertikalni i horizontalni prijenos, utovar, transport i zbrinjavanje na gradskom deponiju.  Obračun po m' demontiranog opšava.</t>
  </si>
  <si>
    <t>Demontaža postojećih  pocinčanih limenih opšava - sa prohodnih krovova  i opšava dimnjaka. U cijeni vertikalni i horizontalni prijenos, utovar, transport i zbrinjavanje na gradskom deponiju.  Obračun po m' demontiranog opšava.</t>
  </si>
  <si>
    <t>Demontaža postojećih dilatacijskih limova sa pročelja zgrade. U cijenu uračunat vertikalni i horizontalni prijenos, utovar, transport i zbrinjavanje na gradskom deponiju.  Obračun po m' demontiranog opšava postojeće razvijene širine.</t>
  </si>
  <si>
    <t>kom'</t>
  </si>
  <si>
    <t>Izvedba premosnica limenog opšava nadozida krova s gromobranskom FeZn trakom (Al žicom Ø 8 mm), FeZn pletenicom.</t>
  </si>
  <si>
    <t>m</t>
  </si>
  <si>
    <t xml:space="preserve">Dobava i ugradnja adekvatnog novog tipskog slivnika sa plaštem za spoj sa hidroizolacijskom trakom i pripadajući spoji pribor te fazonski komadi do potpune funkcionalnosti. Slivnik treba produljiti za jedan metar unutar postojećeg slivnika prilikom ugradnje. </t>
  </si>
  <si>
    <t xml:space="preserve">RAVNI PROHODNI i NEPROHODNI KROV </t>
  </si>
  <si>
    <t xml:space="preserve">Nabava materijala, izrada i postava horizontalnog žlijeba  krovne odvodnje na kućicama izlaza na krov, presjeka prema izboru projektanta, razvijene širine  do 40cm, izvedenog od pocinčanog plastificiranog čeličnog lima d = 0,7 mm s plastificiranim . poc. čel. držačima (kukama) i materijalom za pričvršćenje sa završnim dijelovima i priključkom vertikale. Stavka uključuje dobavu i postavu svog pomoćnog materijala  potrebnog  za izvedbu do potpune gotovosti i funkcionalnosti. </t>
  </si>
  <si>
    <t>Izrada, dobava i ugradnja  otklopno zaokretnih PVC prozora i vrata sukladno shemi stolarije, bijele boje, ostakljenih s dvostrukim izo staklom punjenim plemenitim plinom i aluminijskom roletom. Prozor u svjetlarniku bez roleta sa sigurnosnim okovom. Projektirana je stolarija od PVC profila ostakljena izo staklom sa ispunom od plemenitog plina,  koeficijenta prolaska topline U≤ 1,40 W/m2K za cijeli prozor te U≤ 1,10  W/m2K za staklo, sve prema glavnom projektu. U cijenu uključeni svi slijepi štokovi (proširivači) na mjestima gdje je to potrebno radi izrade ETICS sustava. Obračun po komadu</t>
  </si>
  <si>
    <t>*POZ 1-četverokrilni prozor dim 4,14x1,69=6,99 m²</t>
  </si>
  <si>
    <t>*POZ 2-dvokrilni prozor dim 1,74x1,50=2,61m²</t>
  </si>
  <si>
    <t>*POZ 3-dvokrilni prozor dim 1,96x1,69=3,31m²</t>
  </si>
  <si>
    <t>*POZ 6-jednokrilni prozor dim 1,07x1,69=1,81m²</t>
  </si>
  <si>
    <t>*POZ 5-dvokrilni prozor dim 1,82x1,69=3,07m²</t>
  </si>
  <si>
    <t>*POZ 7-trokrilni prozor dim 2,95x1,69=4,98 m²</t>
  </si>
  <si>
    <t>*POZ 4-jednokrilni prozor dim 0,90x1,69=1,52 m²</t>
  </si>
  <si>
    <t>*POZ 21-jednokrilna vrata dim 0,92x2,25=2,07m²</t>
  </si>
  <si>
    <t>Montaža dilatacijskih limova na pročelje zgrade. Stavka uključuje dobavu i postavu svog pomoćnog materijala  potrebnog  za izvedbu do potpune gotovosti i funkcionalnosti.  Obračun po m' demontiranog opšava postojeće razvijene širine.</t>
  </si>
  <si>
    <t>Demontaža postojećih kulir kocki i pjeska prohodnog ravnog krova do postojećeg zdravog sloja  (uključujući i sve dodatne radnje i materijale).U stavku su uključeni i utovar, odvoz te istovar otpadnog materijala na za to predviđeni gradski deponij. Obračun po  m²</t>
  </si>
  <si>
    <t>Skidanje postojećih hidroizolacije  i zaštitnog šljunka do razine betona prohodnog i neprohodnog ravnog krova. U cijenu su uračunati utovar i odvoz otpadnog materijala na deponiju. Obračun po m²</t>
  </si>
  <si>
    <t>Demontaža postojećih  pocinčanih limenih opšava -okapnice sa ruba prohodnih i neprohodnih krovova. U cijeni vertikalni i horizontalni prijenos, utovar, transport i zbrinjavanje na gradskom deponiju.  Obračun po m' demontiranog opšava.</t>
  </si>
  <si>
    <t>Čišćenje gradilišta tokom radova, a prije početka radova na rušenjima i demontaži. Stavka uključuje sva čišćenja od smeća i otpadnog materijala, kao i ostale nespecificirane radove, zajedno s utovarom, odvozom, istovarom i planiranjem otpadnog materijala na odlagalištu. Obračun po postotku izvršenosti radova. Ponuditelj je obvezan obići gradilište prije ponude i upoznati se sa svim mogućnostima, kasnija traženja neće se uzeti u obzir.</t>
  </si>
  <si>
    <t>III. ZEMLJANI RADOVI</t>
  </si>
  <si>
    <t>m3</t>
  </si>
  <si>
    <t xml:space="preserve">III. ZEMLJANI RADOVI UKUPNO  </t>
  </si>
  <si>
    <t>IV. OSTALI RADOVI</t>
  </si>
  <si>
    <t>V. IZOLATERSKI I FASADERSKI RADOVI</t>
  </si>
  <si>
    <t>V. IZOLATERSKI I FASADERSKI RADOVI UKUPNO</t>
  </si>
  <si>
    <t xml:space="preserve">VI. IZOLATERSKI RADOVI - RAVNI KROV </t>
  </si>
  <si>
    <t>VI. IZOLATERSKI RADOVI - RAVNI KROV UKUPNO</t>
  </si>
  <si>
    <t>VII. LIMARSKI RADOVI</t>
  </si>
  <si>
    <t>VII. LIMARSKI RADOVI UKUPNO</t>
  </si>
  <si>
    <t>VIII. STOLARSKI RADOVI</t>
  </si>
  <si>
    <t>VIII. STOLARSKI RADOVI UKUPNO</t>
  </si>
  <si>
    <t>IX. PODOPOLAGAČKI RADOVI</t>
  </si>
  <si>
    <t>IX. PODOPOLAGAČKI RADOVI UKUPNO</t>
  </si>
  <si>
    <t>X. PROMIDŽBENI RADOVI</t>
  </si>
  <si>
    <t>Demontaža te ponovna  montaža ormarića mjernog spoja za uzemljenje gromobrana sa svim fazonskim komadima i pričvršćenjima.  Obavezno predvidjeti ukrućenje na pročelje. U jediničnoj cijeni sadržan je sav potreban rad i materijal za ugradbu ormarića s obaveznom provjerom mjera na licu mjesta. Obračun po kom.</t>
  </si>
  <si>
    <t>Postava OSB ploča na konstrukciju podgleda radi izvedbe ETICS sustava.U stavku uključen sav potreban alat i materijal za završnu obradu do potpune funkcionalnosti. Obračun po m2</t>
  </si>
  <si>
    <t>m2</t>
  </si>
  <si>
    <t>XPS, d=8 cm</t>
  </si>
  <si>
    <t>zidovi prohodne terase, podgledi lođa, čela lođa d=8cm</t>
  </si>
  <si>
    <t>Produljenje rigalica na lođama zbog izvedbe ETICS sustava.  U stavku uključen sav potreban alat i materijal za završnu obradu do potpune funkcionalnosti. Obračun po kom</t>
  </si>
  <si>
    <t>IV. OSTALI RADOVI UKUPNO</t>
  </si>
  <si>
    <r>
      <t xml:space="preserve">Nabava materijala i izvedba zaštitno dekorativne silikonske žbuke valjane teksture (zrno do 1.50 mm) u svemu prema uputama proizvođača. U stavku su uključeni vanjski zidovi, prohodne terase i lođe. Izvedba </t>
    </r>
    <r>
      <rPr>
        <sz val="9"/>
        <rFont val="Century Gothic"/>
        <family val="2"/>
        <charset val="238"/>
      </rPr>
      <t>u boji</t>
    </r>
    <r>
      <rPr>
        <sz val="9"/>
        <color theme="1"/>
        <rFont val="Century Gothic"/>
        <family val="2"/>
        <charset val="238"/>
      </rPr>
      <t xml:space="preserve"> po želji investitora. Podlogu prethodno impregnirati i pripremiti prema uputama proizvođača, što je potrebno uključiti u cijenu. Detalje fasade izvesti prema dogovoru s projektantom. Obračun po m² pročelja koje se žbuka.</t>
    </r>
  </si>
  <si>
    <t>Dobava materijala i zidanje nadozida ravnog krova visine 30 cm porobeton bloka 30x20x60 u produžnom mortu. U jediničnoj cijeni sadržan je sav potreban rad i materijal te priprema podloge, do potpuno funkcionalnosti.</t>
  </si>
  <si>
    <t>Dobava materijala i zidanje donjeg praga prozora na neprohodnom krovu visine do 10 cm zbog izvedbe toplinske izolacije ravnog krova betonom u oplati. U jediničnoj cijeni sadržan je sav potreban rad i materijal te priprema podloge, do potpuno funkcionalnosti.</t>
  </si>
  <si>
    <t>Nabava materijala, izrada i postava limene okapnice -opšava izvedene od plastificiranog čeličnog lima, razvijene širine do 500 mm, debljine 0,55-0,70mm, postavljenog na rubu neprohodnog i prohodnog krova, zaštita od atmosferilija. Detalj učvršćenja i postave dogovoriti na licu mjesta. U cijenu uključiti sve komplet, pomoćna i vezna sredstva do potpune funkcionalnosti detalja i vodonepropusnosti. Obračun po m'.</t>
  </si>
  <si>
    <t>Nabava materijala, izrada i postava limene okapnice -opšava izvedene od plastificiranog čeličnog lima, razvijene širine do 400 mm, debljine 0,55-0,70mm, postavljenog na loggiama , zaštita od atmosferilija. Detalj učvršćenja i postave dogovoriti na licu mjesta. U cijenu uključiti sve komplet, pomoćna i vezna sredstva do potpune funkcionalnosti detalja i vodonepropusnosti. Obračun po m'.</t>
  </si>
  <si>
    <t>VI. IZOLATERSKI RADOVI - RAVNI KROV</t>
  </si>
  <si>
    <t>Postava sloja geotekstila (300g) na dno iskopa oko pročelja zgrade u širini 60 cm od ruba pročelja. U stavku uključen sav potreban alat i materijal za završnu obradu do potpune funkcionalnosti.</t>
  </si>
  <si>
    <t>Grafitni EPS vanjske špalete d=2cm</t>
  </si>
  <si>
    <t>Nabava materijala, izrada i postava limene okapnice -opšava izvedene od plastificiranog čeličnog lima, razvijene širine do 130 mm, debljine 0,55-0,70mm, postavljenog na rubu pročelja iznad  prozora strojarnice, zaštita od atmosferilija. Detalj učvršćenja i postave dogovoriti na licu mjesta. U cijenu uključiti sve komplet, pomoćna i vezna sredstva do potpune funkcionalnosti detalja i vodonepropusnosti. Obračun po m'.</t>
  </si>
  <si>
    <t>Postava novih aluminijskih ventilacijskih rešetki na ventilaciji iz stanova prema lođi dimenzija 320*450 mm.  U stavku uključen sav potreban alat i materijal za završnu obradu do potpune funkcionalnosti. Obračun po kom.</t>
  </si>
  <si>
    <t>*POZ 9-jednokrilni prozor dim 0,43x0,77=0,33 m²</t>
  </si>
  <si>
    <t>*POZ 11-dvokrilni prozor dim 2,93x2,76=8,08 m²</t>
  </si>
  <si>
    <t>*POZ 8-jednokrilni prozor dim 1,08x0,79=0,85 m²</t>
  </si>
  <si>
    <t>*POZ 44-Izlazna vrata na krov dim 2,74x2,20=6,03 m²</t>
  </si>
  <si>
    <t>*POZ 15-četverokrilni prozor dim 5,84x0,60=3,50 m²</t>
  </si>
  <si>
    <t>*POZ 18-trokrilni prozor dim 4,14x0,80=3,31 m²</t>
  </si>
  <si>
    <t>Izrada, dobava i ugradnja nove ALU staklene stijene približnih dimenzija na mjesto postojeće izvađene krovne staklene stijene. Staklena stijena se izvodi u  smeđoj boji. Predvidjeti fiksna, otklopna i o klopno-zaokretna krila. U stavci predvidjeti standardne aluminijske profile, staklo prozirno i satinirano, standardni okov prema shemi glavnog projekta.  Projektirana je stolarija  ostakljena izo staklom sa ispunom od plemenitog plina,  koeficijenta prolaska topline U≤ 1,40 W/m2K za cijeli prozor te U≤ 1,10  W/m2K za staklo, sve prema glavnom projektu. U cijenu uključeni svi slijepi štokovi (proširivači) na mjestima gdje je to potrebno radi izrade ETICS sustava. Obračun po komadu.</t>
  </si>
  <si>
    <t>*POZ 12-jednokrilna prozor dim 1,43x0,76=1,08 m²</t>
  </si>
  <si>
    <t>Dobava i postava kulir- betonskih ploča sa plastičnim stopama. Stavka obuhvaća sav potreban rad i materijal do potpune funkcionalnosti.  Prije ugradnje stopa kulir ploča potrebno je na postavljenu hidroizolaciju postaviti sloj geotekstila (300 grama) radi zaštite od oštećenja od stopa.</t>
  </si>
  <si>
    <t>Pažljiva demontaža limenog krova stubišta. U stavku su uključeni i utovar, odvoz te istovar otpadnog materijala na za to predviđeni gradski deponij. Obračun po  m²</t>
  </si>
  <si>
    <t>Nabava materijala, izrada i postava kosog krova na stubištima, izvedenog od trapeznog pocinčanog- plastificiranog čeličnog lima d = 0,55-0,70 mm . Stavka uključuje dobavu i postavu svog pomoćnog materijala  potrebnog  za izvedbu do potpune gotovosti i funkcionalnosti. Obračun po m2.</t>
  </si>
  <si>
    <t>Ugradnja tipskog ozračnika na prohodni i neprohodni ravni krov (neprohodni krov po 2 komada).  U stavku uključen sav potreban alat i materijal za završnu obradu do potpune funkcionalnosti Obračun po kom. ugrađenog ozračnika.</t>
  </si>
  <si>
    <t>kom.</t>
  </si>
  <si>
    <t>15.</t>
  </si>
  <si>
    <t>komplet</t>
  </si>
  <si>
    <t>Demontaža i privremeno deponiranje raznih elemenata na pročelju zgrade na mjesto prema odluci nadzornog inženjera i suvlasnika zgrade te ponovna montaža nakon izvedbe radova, sve zbog izrade ETICS sustava. U cijenu uračunat sav potreban rad, alat i pomoćni materijal. Na terenu još obavezno provjeriti broj svake stavke, zbog moguće promjene od dana snimanja do izvođenja. Obračun po kom i kompletu.</t>
  </si>
  <si>
    <t>Pažljiva demontaža postojećih antenskih kabela postavljenih na pročelju zgrade s privremenim deponiranjem  i ponovnom ugradnjom u vodilicu po postavljanju toplinske izolacije. Obračun po kompletu.</t>
  </si>
  <si>
    <t>Izrada betona za pad - estrih (beton sa manjom granulacijom armiran polipropilenskim vlaknima, srednje debljine 5-10 cm. U cijenu je uključena izrada odnosno dobava i prijevoz betona te strojna ugradba i njega svježeg betona. Obračun po m² ugrađenog estriha.</t>
  </si>
  <si>
    <t>Dobava materijala, priprema žbuke i ručno žbukanje ravnih površina dimnjaka grubom podložnom produžnom žbukom m-5 ili jednako vrijednom. Žbukanje izvesti u jednom sloju ukupne debljine do 3,0cm odnosno prema potrebnom  poravnanju. Podlogu prethodno obraditi strojnim pranjem i nanosom cementnog šprica. U cijenu stavke uključena dobava i ugradba tipskih kutnih profila za učvršćenje oko otvora, na uglovima i sl.
Priprema žbuke i izvedba u svemu prema uputama proizvođača žbuke. Obračun po m2.</t>
  </si>
  <si>
    <r>
      <t>Nabava materijala i izvedba zaštitno dekorativne silikonske žbuke špaleta (RŠ 25-40cm) valjane teksture (zrno do 1.50 mm) u svemu prema uputama proizvođača. Izvedba u boji</t>
    </r>
    <r>
      <rPr>
        <sz val="9"/>
        <color theme="1"/>
        <rFont val="Century Gothic"/>
        <family val="2"/>
        <charset val="238"/>
      </rPr>
      <t xml:space="preserve"> po želji investitora. Podlogu prethodno impregnirati i pripremiti prema uputama proizvođača, što je potrebno uključiti u cijenu. Detalje fasade izvesti prema dogovoru s projektantom. Obračun po m pročelja koje se žbuka.</t>
    </r>
  </si>
  <si>
    <t>*POZ 14-jednokrilna prozor dim 0,4X0,8=0,32 m²</t>
  </si>
  <si>
    <t>*POZ 16-jednokrilni prozor dim 1,14x0,60=0,68m²</t>
  </si>
  <si>
    <t>*POZ 17-jednokrilna prozor dim 1,14x0,60=0,68 m²</t>
  </si>
  <si>
    <t>*POZ 23-jednokrilna vrata dim 0,81x2,03=1,64 m²</t>
  </si>
  <si>
    <t>*POZ 34-dvokrilni prozor dim 2,89x0,78=2,25 m²</t>
  </si>
  <si>
    <t>*POZ 32-trokrilni prozor dim 4,14x0,78=3,31 m²</t>
  </si>
  <si>
    <t>*POZ 35-jednokrilna vrata dim 1,25x2,00=2,50m²</t>
  </si>
  <si>
    <t>*POZ 41-Ulazna stijena/vrata u zgradu 2,78x2,77=7,70 m²</t>
  </si>
  <si>
    <t>*POZ 45-Ulazna vrata u zajedničke prostorije dim 1,52x2,70=4,10 m²</t>
  </si>
  <si>
    <t>Krojenje, brušenje, lakiranje postojeće metalne ograde unutar svjetlarnika zgrade zbog izrade ETICS sustava. U cijenu uračunati radovi rezanja ili zavarivanja dodatnih metalnih  cijevi na postojeće. U cijenu uključeni svi potrebni radovi do pune funkcionalnosti ograde uključujući novo staklo u slučaju puknuća. Obračun po m2 ograde.</t>
  </si>
  <si>
    <t>Dobava i postava limene lajsne rš do 10 cm TPO/FPO folija ukupne debljine d=1,8mm. U cijenu su uključene vrijednosti svih radova i materijala. Obračun po m' ugrađene lajsne.</t>
  </si>
  <si>
    <t>Obrada unutarnjih špaleta kod fasadnih otvora kod kojih se mijenja stolarija do potpunog završetka te dovođenja u prvobitno stanje. Špalete je potrebno dovesti do stanja za bojanje, pobrušene i izravnate bez vidljivih oštećenja. U stavku uključen sav potreban alat i materijal (lajsne, popratni materijal i slično) za završnu obradu do potpune funkcionalnosti. Obračun po m' .</t>
  </si>
  <si>
    <t xml:space="preserve">Priprema gradilišta koja uključuje zaštitu zgrade na način da tijekom radova ne dođe do oštećenja iste, osiguranje koridora za prolaz korisnika zgrade i njegova zaštita od šute i prašine te osiguranje okoline kojom se sprečava prilaz nezaposlenima tijekom radova. Sav prostor za vrijeme i nakon rušenja i demontaža, te prilikom izvođenja novih konstrukcija zaštititi od vremenskih nepogoda  (vlaženja, prokišnjavanja, rashlađivanja) te osigurati i zaštititi od ostalih uvjeta koji bi mogli ometati izvođenje radova vezani za postojeće instalacije (vodovod, odvodnja, grijanje, ventilacija, elektrika, plin i drugo). Sve radove treba izvoditi sukladno propisanim higijensko tehničkim mjerama zaštite na radu, tj. paziti na rad strojeva i alata, predvidjeti moguća urušavanja te postaviti i održavati zaštitne oplate, ograde i skele, postaviti znakove upozorenja na opasnosti te zaštititi  fizičke osobe i zgradu tijekom izvođenja radova. </t>
  </si>
  <si>
    <t>Skidanje sokla (terac) na loggiama zbog izrade ETICS sustava. U stavku su uključeni i utovar, odvoz te istovar otpadnog materijala na za to predviđeni gradski deponij. Obračun po  m²</t>
  </si>
  <si>
    <t>Pažljiva demontaža i ponovna montaža (uključujući i sve dodatne radnje i materijale potrebne za punu funkcionalnost) postojećih električnih instalacija (uključujući i rasvjetne lampe) postavljenih u lođama i vanjskom pročelju zgrade s privremenim deponiranjem  i ponovnom ugradnjom u vodilicu po postavljanju toplinske izolacije podgleda lođe i podgleda. Svu  rasvjeta koju zbog dotrajalosti i iz sigurnosnih razloga nije moguće vratiti u početno stanje, potrebno je zamijeniti novim lampama. Obračun po kompletu.</t>
  </si>
  <si>
    <t xml:space="preserve">Ručni iskop sloja zemlje C kategorije, cca 40 cm uz pročelje zgrade sa sjevero zapadne, jugo zapadne i jugoistočne strane zgrade. Teren je uglavnom ravan sa minimalnim padom, dubina iskopa  cca 20 cm (do temelja). Iskop se izvodi zbog postavljanje ETICS sustava te nasipanja oblutaka uz pročelje zgrade, te zaštite sokla zgrade u širini cca 40 cm.  Razliku u otkopanom materijal odvesti na deponiju. Dno iskopa isplanirati s točnošću ±2 cm. Obračun po m³ materijala u sraslom stanju. </t>
  </si>
  <si>
    <t xml:space="preserve">Nasipanja oblutaka uz pročelje zgrade, te zaštite sokla zgrade u širini cca 40 cm do dubine 20 cm.  U cijenu je uključen i nasipavanje oblutaka gradacije od 16-32 mm Obračun po m³ materijala u sraslom stanju. </t>
  </si>
  <si>
    <t>Demontaža te ponovna  montaža gromobranske instalacije zgrade zbog izvođenja ETISC fasadnog sustava. U stavku uključen sav potreban alat, materijal i spojni pribor za završnu obradu do potpune funkcionalnosti. U slučaju da izvođač nije u mogućnosti vratiti postojeću instalaciju , dužan je postaviti novu. Po završetku radova potrebno je napraviti ispitivanje instalacija te dostaviti elaborat ispitivanja nadzornom inženjeru i investitoru. Obračun po m'</t>
  </si>
  <si>
    <r>
      <t>Dobava i ugradnja materijala za izvedbu vertikalne hidroizolacije podnožja zida - sokla vanjskih zidova, svjetlarnika , lođa i prohodnog krova do osnovnog rubnog profila fasadnog toplinskog sustava, visine cca 80</t>
    </r>
    <r>
      <rPr>
        <sz val="9"/>
        <rFont val="Century Gothic"/>
        <family val="2"/>
        <charset val="238"/>
      </rPr>
      <t xml:space="preserve"> cm(lođe i prohodni krov do visine cca 30 cm)</t>
    </r>
    <r>
      <rPr>
        <sz val="9"/>
        <color theme="1"/>
        <rFont val="Century Gothic"/>
        <family val="2"/>
        <charset val="238"/>
      </rPr>
      <t>. Sve prema smjernicama za izradu ETICS sustava (detalj izvedbe uvučenog podnožja). Izvesti slijedeće radove:                                                                                                                                                                                                             *policementna hidroizolacija protiv vlage iz tla HRN EN 13707,HRN EN 13969 ili jednako vrijednoj normi ugrađena na podlogu u svemu prema preporukama i uputstvima proizvođača. Obračun po izvedenoj površini.</t>
    </r>
  </si>
  <si>
    <t xml:space="preserve">*na ploče kamene vune nanosi se polimerno -cementno ljepilo u koje se utiskuje tekstilno-staklena mrežica alkalno otporna sa preklopima od 10 cm ,koja se pregletava drugim slojem polimerno -cementnog ljepila                                                                                                                            *nakon sušenja 5-7 dana, prije izvođenja završnog sloja  potrebno je nanijeti impregnirajući sloj.  Sistem se izvodi na ab elementima i parapetnim zidovima. Stavka uključuje postavljanje svih potrebnih elemenata, rubnih profila za fasadu, alu i/ili pvc kutnika (sa mrežicom) i ojačanja na sve rubove, uglove, otvore, uglove i dr.   Toplinska izolacija špaleta  debljine 2 cm od grafitnog EPSa - λ≤0,035 W/mK obračunava se zasebno u m, (RŠ 30-35 cm). Na spojevima ETICS-a sa stolarijom, ovisno o dimenzijama i poziciji otvora, te debljini izolacije, ugraditi priključne profile za kvalitetan i trajan spoj ETICS-a sa stolarijom. Na spojevima ETICS-a sa prozorskim  klupicama, ugraditi izolacijsku traku za fuge (3-7 mm). ETICS sustav izvesti preko kutije roleta. U svemu se pridržavati uputa i specifikacija proizvođača, pravila struke i standarda kvalitete. Obračun mineralne vune vrši se po površini ugrađene, otvori se svi ucijelosti odbijaju. Obračun špaleta po dužnom metru </t>
  </si>
  <si>
    <t xml:space="preserve">Dobava i ugradnja materijala za izvedbu sustava toplinske izolacije ravnog krova nad ulazima u stubište od XPS-a debljine 16 cm  λd=0.035W/mK,   u skladu s HRN EN  13163 i  HRN EN 1349 ili jednako vrijednim normama. U svemu se pridržavati uputa i specifikacija proizvođača, pravila struke i standarda kvalitete. U cijenu je uključena parna brana i XPS.                                                                            *parna brana                                                                                                                                                                                  *postavljanje XPS-a debljine d=16cm na ploču                                                                       *polietilenska folija                                                                                                                              </t>
  </si>
  <si>
    <t xml:space="preserve">Dobava i postava hidroizolacije iz sintetičke membrane na bazi termoplastičnog poliolefina, FPO, armirana poliesterskom mrežicom, UV stabilna, debljine d= 1,5 mm ili jednako vrijedna. Membrane se slobodno polažu te perimetralno fiksiraju. Spojevi se obrađuju vrućim zrakom sa širinom vara od min. 3 cm, preklop 8 cm, u skladu s propisanom tehnologijom od strane proizvođača membrane. U dijelu krova tpo se podiže na 30 cm na parapetne zidove. U cijenu su uključeni svi potrebni radovi kao i spojna i brtvena sredstva. </t>
  </si>
  <si>
    <t>Dobava materijala i zidanje ozračnika dilatacije  ravnog krova visine 30 cm, širine 60 cm. Način izvedbe u dogovoru sa nadzornim inženjerom na mjestu ugradnje(nepoznati slojevi ispod kape). U jediničnoj cijeni sadržan je sav potreban rad i materijal te priprema podloge, do potpuno funkcionalnosti.</t>
  </si>
  <si>
    <t xml:space="preserve">Nasipanja oblutaka uz rub prohodnog krov , te zaštite sokla zgrade u širini cca 15 cm dubine 5 cm.  U cijenu je uključen i nasipavanje oblutaka gradacije od 16-32 mm Obračun po m³ materijala u sraslom stanju. </t>
  </si>
  <si>
    <t>Dobava materijala i obrada prodora kroz krov (limeni ozračnici), PVC nearmiranom folijom ili jednako vrijednom, s pričvršćenjem, obujmicom i brtvljenjem. Obračun po kom.</t>
  </si>
  <si>
    <t>Nabava materijala, izrada i postava vanjskih prozorskih klupčica izvedenih od plastificiranog aluminijskog lima debljine d=1-1,5 mm u boji po izboru projektanta, prosječne razvijene širine do 420 mm. Klupčice se postavljaju nakon izvedbe fasade a mjere je potrebno uzeti na mjestu ugradnje. Lim završava okapnicom odmaknutom od gotove fasade 3-4 cm. Podložna hidroizolacija u širini do 30 cm, te brtvljenje trajno elastičnim kitom (brtvilo(jednokomponentno poliuretan) deformabilnost 25%, vlačna čvrstoća N/mm, elastičnost &gt;80% ili jednako vrijedno). Stavka uključuje dobavu i postavu svog pomoćnog materijala  potrebnog  za izvedbu do potpune gotovosti i funkcionalnosti klupčica. Potrebno je koristiti tipski industrijski proizvod. Obračun po m'.</t>
  </si>
  <si>
    <t>Nabava materijala, izrada i postava vanjskih prozorskih klupčica izvedenih od plastificiranog aluminijskog lima debljine d=1-1,5 mm u  boji po izboru projektanta, prosječne razvijene širine do 600 mm. Klupčice se postavljaju nakon izvedbe fasade a mjere je potrebno uzeti na mjestu ugradnje. Lim završava okapnicom odmaknutom od gotove fasade 3-4 cm. Podložna hidroizolacija u širini do 30 cm,  te brtvljenje trajnoelastičnim kitom (brtvilo(jednokomponentno poliuretan) deformabilnost 25%, vlačna čvrstoća N/mm, elastičnost &gt;80% ili jednako vrijedno). Stavka uključuje dobavu i postavu svog pomoćnog materijala  potrebnog  za izvedbu do potpune gotovosti i funkcionalnosti klupčica. Potrebno je koristiti tipski industrijski proizvod. Obračun po m'.</t>
  </si>
  <si>
    <t>Nabava materijala, izrada i postava unutarnjih prozorskih klupčica izvedenih od PVC glatkih materijala  presjeka debljine 25 mm (sa ugrađenim sistemom komora koje sprečavaju prijenos topline) i boje po izboru projektanta, prosječne razvijene širine do 180 mm. Stavka uključuje dobavu i postavu svog pomoćnog materijala  potrebnog  za izvedbu do potpune gotovosti i funkcionalnosti klupčica (uključujući obradu oko klupčice). Potrebno je koristiti tipski industrijski proizvod. Obračun po m'.</t>
  </si>
  <si>
    <t>Obrada vanjskog i unutarnjeg praga na vratima masom i rubnom lajsnom, po potrebi iznutra, kako bi se pozicija dovela u postojeće stanje. U slučajnu da se prilikom demontaže pozicije ošteti unutarnji pod, potrebno je sanirati mjesto istim materijalom ili jednako vrijednim.  U stavku uključen sav potreban alat i materijal (lajsne, popratni materijal i slično) za završnu obradu do potpune funkcionalnosti. Obračun po m' izvedenog praga</t>
  </si>
  <si>
    <t xml:space="preserve">Dobava i postava sokl pločica na sokl lođe. Stavka obuhvaća sav potreban rad i materijal do potpune funkcionalnosti.  Obračun po m' </t>
  </si>
  <si>
    <t>Nabava materijala, izrada i postava završnog sloja na podlogu od armiranog cementnog ljepila na podnožju zida sokla - dekorativne žbuka za podnožje zgrade na bazi umjetnih smola- vanjsko pročelje grijanog dijela i vanjsko pročelje stubišta (žbuka za podnožje zgrade ili jednako vrijedno) veličine zrna 1,50 mm te na podlogu zidova od armiranog betona (dio podnožja vanjskog stubišta i podnožje prilaza/terase). Izvedba u boji po želji projektanta. Izvesti prema uputama proizvođača. Obračun po m²</t>
  </si>
  <si>
    <t>pročelja (zidovi pročelja, zidovi u dijelu izlaska na krov, zidovi u svjetlarniku), mineralna vuna  d=14 cm</t>
  </si>
  <si>
    <t>pročelja (uvučeni zidovi pročelja), mineralna vuna  d=16 cm</t>
  </si>
  <si>
    <t>XPS, d=14 cm</t>
  </si>
  <si>
    <t xml:space="preserve">Nabava materijala, izrada i postava toplinskog fasadnog sistema tipa ETICS ili jednako vrijedno, prema HRN EN 13499 ili jednako vrijednoj normi, dijelovima pročeljnog zida (postava u zoni sokla, vanjskog pročelja, svjetlarnika i lođe, postava u zoni sokla lođe terase u visini 30 cm). Toplinski sistem se sastoji od :  *ploče ekstrudiranog polistirena XPS hrapave površine  d=14 cm λd=0.035W/mK, u skladu s HRN EN  13163 i  HRN EN 1349 ili jednako vrijedno.  U podnožju lođe xps se postavlja u visini 30 cm od poda. Ploče su lijepljene polimercementnim mortom i pričvršćene pričvrsnicama sa širokom glavom (polimercementni mort armiran alkalno postojanom mrežicom od staklenih vlakana, nanosi se u dva sloja, ukupne debljine do 5.00mm). Stavka uključuje dobavu i postavu potrebnih profila (rubni sokl, sokl profili i sl.). Sistem se izvodi na ab elementima i zidovima od parapeta. Sve radove treba izvesti isključivo po uputama proizvođača fasadnog sustava, koristeći materijale, alate  i način izvođenja po tehnologiji proizvođača slojeva fasade i projekta fizike zgrade. Stavka uključuje otkop zemlje uz postojeći zid u visini cca 30 cm, postavljanje svih potrebnih elemenata, rubnih profila za fasadu, alu i/ili pvc kutnika (sa mrežicom) i ojačanja na sve rubove, uglove, otvore, uglove i dr. U svemu se pridržavati uputa i specifikacija proizvođača, pravila struke i standarda kvalitete.                          </t>
  </si>
  <si>
    <t>*POZ 45-Ulazna vrata u zajedničke prostorije dim 1,52x2,07=3,14 m²</t>
  </si>
  <si>
    <t xml:space="preserve">*POZ 9-jednokrilni prozor dim 0,43x0,77=0,33 m² bez roleta </t>
  </si>
  <si>
    <t>*POZ 8-jednokrilni prozor dim 1,08x0,79=0,85 m² bez roleta - mutno staklo</t>
  </si>
  <si>
    <t>*POZ 6-jednokrilni prozor dim 1,07x1,69=1,81m² - bez roleta sa fiksnim brisolejem</t>
  </si>
  <si>
    <t>TROŠKOVNIK GRAĐEVINSKO-OBRTNIČKIH RADOVA ZA POVEĆANJE TOPLINSKE ZAŠTITE VANJSKE OVOJNICE VIŠESTAMBENE ZGRADE U ULICI ODRANSKA 3,5,7,9_ZAGREB</t>
  </si>
  <si>
    <t>podgled prolaza-ulaza, mineralna vuna d=16 cm</t>
  </si>
  <si>
    <t>ocjene njezinog građevinskog stanja, radova obuhvaćenih troškovnikom, uvjeta organizacije gradilišta, načina i mogućnosti pristupa građevini, mogućnosti zauzimanja javne površine, postave skele, osiguranja ulaza u građevinu i sl. Prema tome, ponuđena cijena je konačna cijena za realizaciju pojedine troškovničke stavke i ne može se mijenjati. Prilikom davanja ponude izvoditelj je obvezan dostaviti detaljni operativni plan izvođenja radova i shemu organizacije gradilišta.
Bez obzira na vrstu pogodbe, izvoditelj je obvezan svakodnevno voditi građevinski dnevnik u dva primjerka, a također i građevinsku knjigu, koje će redovito kontrolirati i ovjeravati nadzorni inženjer, kako bi se uvijek mogle ustanoviti stvarne količine izvedenih radova.
Sve radove treba izvoditi isključivo s vanjske strane, tj. sa skele.
Za izvođenje radova je mjerodavan Glavni projekt a sve eventualne razlike, izvoditi sukladno projektu i s odobrenjem projektanta odnosno nadzornog inženjera.</t>
  </si>
  <si>
    <t>OSTALI (LIČILAČKI) RADOVI- opći uvjeti</t>
  </si>
  <si>
    <t>Dobava materijala i zidanje parapetnog zida debljine 20 cm visine 66 cm porobeton blokom 30x20x60 u produžnom mortu. U jediničnoj cijeni sadržan je sav potreban rad i materijal te priprema podloge, do potpune funkcionalnosti. Obračun po m3.</t>
  </si>
  <si>
    <t>Dobava materijala i zidarska obrada tankoslojnim mortom, te ličilačka obrada bojom za unutarnje zidove u tri sloja. U jediničnoj cijeni sadržan je sav potreban rad i materijal do potpune funkcionalnosti. Obračun po m2.</t>
  </si>
  <si>
    <t>*POZ 11-stijena sa jednokrilnim i dvokrilnim prozorom te fiksnim nadsvjetlima, dim 2,93x2,10=6,15 m²</t>
  </si>
  <si>
    <t>Otprašivanje svih dijelova fasade vodenim mlazom kao priprema podloge za izradu ETICS sustava, te otucanje, krpanje i obrada cca 30% fasadnih ploha zbog dotrajalosti, žbukom( tipa kao Samoborka VC 40,50 ili jednako vrijedno). U cijenu uračunat sav rad i materijal fo potpune gotovosti.</t>
  </si>
  <si>
    <t xml:space="preserve">Nabava materijala, izrada i postava toplinskog fasadnog sistema tipa  ETICS ili jednako vrijedno, prema HRN EN 13499 ili jednako vrijednoj normi, dijelovima pročeljnog zida (postava u zoni sokla, prohodne i neprohodne terase u visini 30 cm). Toplinski sistem se sastoji od : *ploče ekstrudiranog polistirena XPS hrapave površine d=8 cm λd=0.035W/mK, u skladu s HRN EN  13163 i  HRN EN 1349 ili jednako vrijednim normama. Ploče su lijepljene polimercementnim mortom i pričvršćene pričvrsnicama sa širokom glavom (polimercementni mort armiran alkalno postojanom mrežicom od staklenih vlakana, nanosi se u dva sloja, ukupne debljine do 5.00mm). Stavka uključuje dobavu i postavu potrebnih profila (rubni sokl, sokl profili i sl.). Sistem se izvodi na ab elementima i zidovima od opeke. Sve radove treba izvesti isključivo po uputama proizvođača fasadnog sustava, koristeći materijale, alate  i način izvođenja po tehnologiji proizvođača slojeva fasade i projekta fizike zgrade. Stavka uključuje postavljanje svih potrebnih elemenata, rubnih profila za fasadu, alu i/ili pvc kutnika (sa mrežicom) i ojačanja na sve rubove, uglove, otvore, uglove i dr. U svemu se pridržavati uputa i specifikacija proizvođača, pravila struke i standarda kvalitete.                          </t>
  </si>
  <si>
    <r>
      <t>Dobava i ugradnja materijala za izvedbu povezanog sustava za vanjsku toplinsku izolaciju tipa kao ETICS ili jednako vrijedno, od MINERALNE KAMENE VUNE HRN 13499</t>
    </r>
    <r>
      <rPr>
        <sz val="9"/>
        <rFont val="Century Gothic"/>
        <family val="2"/>
        <charset val="238"/>
      </rPr>
      <t xml:space="preserve"> d=14 cm, d=16cm ,</t>
    </r>
    <r>
      <rPr>
        <sz val="9"/>
        <color theme="1"/>
        <rFont val="Century Gothic"/>
        <family val="2"/>
        <charset val="238"/>
      </rPr>
      <t xml:space="preserve"> sustavom slijedećih  karakteristika :                                                                                                         *deklarirana toplinske provodljivosti λd=0.035W/mK po HRN EN 12667 ili jednako vrijenoj normi                                                                     *klasa gorivosti A1  HRN EN 501-1                                                                                               *otpor difuziji vodene pare μ=1 HRN EN 12086   ili jednako vrijednoj normi                                                                                    Faze izrade :                                                                                                                           *postavljanje aluminijskog perforiranog sokl profila jednake širine kao debljina ploče kamene vune   *pričvršćivanje izvesti nehrđajućim vijcima na razmaku svakih 40-60 cm                                                       *nanošenje polimerno-cementnog ljepila trakasto po rubovima i točkasto po sredini ploča                         *nakon lijepljenja ploče se dodatno pričvršćuju spojnicama (6-8)kom/m²                                                                             *na rubnim dijelovima, postavljaju se - rubni profili kao i oko otvora s tim da je na dijagonalama otvora potrebno kao dodatno ojačanje postaviti mrežicu veličine 20x40 (30x50cm)</t>
    </r>
  </si>
  <si>
    <t>Brtvljenje opšavnih limova brtvećom trakom tipa kao Sarnatape 20 ili jednako vrijednom, uz prethodni nanos odgovarajućeg PRIMERA ovisno o tretiranoj površini. Obračun po m' ugrađene lajsne.</t>
  </si>
  <si>
    <t>Dobava i dovoz do mjesta sadnje sadnica lovor višnje (Prunus
laurocerasus) visine 90-120 cm.</t>
  </si>
  <si>
    <t>Sadnja živice: Iskop jama dim. 40x40 cm s izmjenom 100%
zemlje, gnojenje s 15 lit. komposta po m1, sadnja,
jednokratno zalijevanje. Linijska sadnja sa svim
potrebnim radovima. Obračun po kom bez sadnica.</t>
  </si>
  <si>
    <t>Ugradnja travnjaka koja uključuje:
 - dobava, doprema i istovar travne smjese 0,08 kg/m2  
 - dobava, doprema i istovar kompleksnog mineralnog gnojiva  
 - grubo planiranje uz razastiranje, kompostiranje, ježenje  
- sjetva
- izvedba travnjaka sa svim radovima 
Obračun po m2 potpune izvedbe.</t>
  </si>
  <si>
    <t>Dobava, doprema i ugradba stalka za bicikle (za 3 bicikla) izrađen od pocinčanog čelika. U cijenu uključeno dobava, transport i postava s svim potrebnim materijalom. Cijena po komadu.</t>
  </si>
  <si>
    <t>ukupno EUR</t>
  </si>
  <si>
    <t>STRUČNI NADZOR i KOORDINATOR II( 3,0% OD INVESTICIJE S PDV-om)</t>
  </si>
  <si>
    <t>SVEUKUPNO IZVOĐENJE + STRUČNI NADZOR + KOORDINATOR II (s PDV-om)</t>
  </si>
  <si>
    <t>Mićo Diklić, dipl.ing.građ.</t>
  </si>
  <si>
    <t>INVESTITOR/ NARUČITELJ:</t>
  </si>
  <si>
    <t>Zastupani po upravitelju:</t>
  </si>
  <si>
    <t>Stambeni servis-poslovni centar d.o.o.</t>
  </si>
  <si>
    <t>Čanićeva 4, Zagreb</t>
  </si>
  <si>
    <t>OIB: 42547882422</t>
  </si>
  <si>
    <t>NAZIV GRAĐEVINE:</t>
  </si>
  <si>
    <t>TROŠKOVNIK RADOVA</t>
  </si>
  <si>
    <r>
      <rPr>
        <b/>
        <sz val="14"/>
        <color theme="1"/>
        <rFont val="Century Gothic"/>
        <family val="2"/>
      </rPr>
      <t>RAZINA OBRADE</t>
    </r>
    <r>
      <rPr>
        <sz val="14"/>
        <color theme="1"/>
        <rFont val="Century Gothic"/>
        <family val="2"/>
      </rPr>
      <t>: Glavni projekt</t>
    </r>
  </si>
  <si>
    <r>
      <rPr>
        <b/>
        <sz val="14"/>
        <color theme="1"/>
        <rFont val="Century Gothic"/>
        <family val="2"/>
      </rPr>
      <t>PROJEKTANT</t>
    </r>
    <r>
      <rPr>
        <sz val="14"/>
        <color theme="1"/>
        <rFont val="Century Gothic"/>
        <family val="2"/>
      </rPr>
      <t>: Mićo Diklić, dipl.ing.građ.</t>
    </r>
  </si>
  <si>
    <t>SURADNICI:</t>
  </si>
  <si>
    <t>Ivan Bukvić, struč.spec.ing.aedif.</t>
  </si>
  <si>
    <t>GLAVNI PROJEKTANT:</t>
  </si>
  <si>
    <t xml:space="preserve">Rujan 2023. - dopuna </t>
  </si>
  <si>
    <t>Suvlasnici stambene zgrade</t>
  </si>
  <si>
    <t>Odranska ulica 3, 5, 7, 9</t>
  </si>
  <si>
    <t>REKONSTRUKCIJA STAMBENE ZGRADE</t>
  </si>
  <si>
    <t>10000 Zagreb</t>
  </si>
  <si>
    <t>k.č. 4645, k.o. Trnje</t>
  </si>
  <si>
    <r>
      <rPr>
        <b/>
        <sz val="14"/>
        <color theme="1"/>
        <rFont val="Century Gothic"/>
        <family val="2"/>
      </rPr>
      <t>OZNAKA PROJEKTA</t>
    </r>
    <r>
      <rPr>
        <sz val="14"/>
        <color theme="1"/>
        <rFont val="Century Gothic"/>
        <family val="2"/>
      </rPr>
      <t>: EP_19/006_G:</t>
    </r>
  </si>
  <si>
    <r>
      <rPr>
        <b/>
        <sz val="14"/>
        <color theme="1"/>
        <rFont val="Century Gothic"/>
        <family val="2"/>
      </rPr>
      <t>ZAJEDNIČKA OZNAKA PROJEKTA</t>
    </r>
    <r>
      <rPr>
        <sz val="14"/>
        <color theme="1"/>
        <rFont val="Century Gothic"/>
        <family val="2"/>
      </rPr>
      <t>: EP_19/006</t>
    </r>
  </si>
  <si>
    <t>Srpanj 2019.</t>
  </si>
  <si>
    <t xml:space="preserve">Izvoditi prema Tehničkim propisima za zidane konstrukcije NN 01/07 i Tehničkim propisima o građevnim proizvodima NN 33/10 i 87/10, s pripadajućim normama za materijale koji se ugrađuju. Svi korišteni materijali za izvedbu zidarskih  radova moraju u pogledu kvalitete odgovarati HRN i to: 
•         Voda  i pijesak -HRN EN 1008, HRN EN 13139;2003+AC;2006 
•         Cement - HRN EN 197-1:2003
•         Vapno - HRN EN 459-1:2001
</t>
  </si>
  <s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</sst>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k_n_-;\-* #,##0.00\ _k_n_-;_-* &quot;-&quot;??\ _k_n_-;_-@_-"/>
    <numFmt numFmtId="165" formatCode="[$-41A]General"/>
    <numFmt numFmtId="166" formatCode="_-* #.##0.00\ _k_n_-;\-* #.##0.00\ _k_n_-;_-* &quot;-&quot;??\ _k_n_-;_-@_-"/>
  </numFmts>
  <fonts count="32"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9"/>
      <color theme="1"/>
      <name val="Century Gothic"/>
      <family val="2"/>
      <charset val="238"/>
    </font>
    <font>
      <b/>
      <sz val="9"/>
      <name val="Century Gothic"/>
      <family val="2"/>
      <charset val="238"/>
    </font>
    <font>
      <b/>
      <sz val="9"/>
      <color theme="1"/>
      <name val="Century Gothic"/>
      <family val="2"/>
      <charset val="238"/>
    </font>
    <font>
      <sz val="9"/>
      <name val="Century Gothic"/>
      <family val="2"/>
      <charset val="238"/>
    </font>
    <font>
      <sz val="9"/>
      <color theme="1"/>
      <name val="Calibri"/>
      <family val="2"/>
      <scheme val="minor"/>
    </font>
    <font>
      <b/>
      <sz val="11"/>
      <color theme="1"/>
      <name val="Century Gothic"/>
      <family val="2"/>
      <charset val="238"/>
    </font>
    <font>
      <sz val="10"/>
      <color rgb="FF000000"/>
      <name val="Arial"/>
      <family val="2"/>
    </font>
    <font>
      <sz val="12"/>
      <color rgb="FF000000"/>
      <name val="Arial Narrow"/>
      <family val="2"/>
    </font>
    <font>
      <sz val="11"/>
      <color theme="1"/>
      <name val="Calibri"/>
      <family val="2"/>
      <scheme val="minor"/>
    </font>
    <font>
      <b/>
      <sz val="10"/>
      <color theme="1"/>
      <name val="Century Gothic"/>
      <family val="2"/>
      <charset val="238"/>
    </font>
    <font>
      <sz val="10"/>
      <name val="Arial"/>
      <family val="2"/>
      <charset val="238"/>
    </font>
    <font>
      <sz val="10"/>
      <name val="Century Gothic"/>
      <family val="2"/>
      <charset val="238"/>
    </font>
    <font>
      <sz val="10"/>
      <color theme="1"/>
      <name val="Century Gothic"/>
      <family val="2"/>
      <charset val="238"/>
    </font>
    <font>
      <sz val="10"/>
      <color indexed="8"/>
      <name val="Arial"/>
      <family val="2"/>
      <charset val="238"/>
    </font>
    <font>
      <sz val="9"/>
      <color theme="1"/>
      <name val="Century Gothic"/>
      <family val="2"/>
    </font>
    <font>
      <sz val="12"/>
      <color rgb="FF000000"/>
      <name val="Arial Narrow"/>
      <family val="2"/>
      <charset val="238"/>
    </font>
    <font>
      <sz val="10"/>
      <name val="Arial"/>
    </font>
    <font>
      <sz val="10"/>
      <name val="Arial"/>
      <family val="2"/>
    </font>
    <font>
      <sz val="11"/>
      <color indexed="8"/>
      <name val="Calibri"/>
      <family val="2"/>
      <charset val="238"/>
    </font>
    <font>
      <sz val="12"/>
      <name val="Arial CE"/>
      <charset val="238"/>
    </font>
    <font>
      <sz val="10"/>
      <name val="Bookman Old Style"/>
      <family val="1"/>
      <charset val="238"/>
    </font>
    <font>
      <sz val="10"/>
      <name val="Arial CE"/>
      <charset val="238"/>
    </font>
    <font>
      <b/>
      <sz val="14"/>
      <color theme="1"/>
      <name val="Century Gothic"/>
      <family val="2"/>
    </font>
    <font>
      <sz val="14"/>
      <color theme="1"/>
      <name val="Century Gothic"/>
      <family val="2"/>
    </font>
    <font>
      <b/>
      <sz val="18"/>
      <color theme="1"/>
      <name val="Century Gothic"/>
      <family val="2"/>
    </font>
  </fonts>
  <fills count="2">
    <fill>
      <patternFill patternType="none"/>
    </fill>
    <fill>
      <patternFill patternType="gray125"/>
    </fill>
  </fills>
  <borders count="11">
    <border>
      <left/>
      <right/>
      <top/>
      <bottom/>
      <diagonal/>
    </border>
    <border>
      <left/>
      <right/>
      <top/>
      <bottom style="thin">
        <color auto="1"/>
      </bottom>
      <diagonal/>
    </border>
    <border>
      <left style="medium">
        <color auto="1"/>
      </left>
      <right style="medium">
        <color auto="1"/>
      </right>
      <top style="medium">
        <color auto="1"/>
      </top>
      <bottom style="medium">
        <color auto="1"/>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auto="1"/>
      </bottom>
      <diagonal/>
    </border>
  </borders>
  <cellStyleXfs count="68">
    <xf numFmtId="0" fontId="0" fillId="0" borderId="0"/>
    <xf numFmtId="165" fontId="13" fillId="0" borderId="0" applyBorder="0" applyProtection="0"/>
    <xf numFmtId="0" fontId="6" fillId="0" borderId="0"/>
    <xf numFmtId="165" fontId="14" fillId="0" borderId="0" applyBorder="0" applyProtection="0"/>
    <xf numFmtId="0" fontId="5" fillId="0" borderId="0"/>
    <xf numFmtId="164" fontId="15" fillId="0" borderId="0" applyFont="0" applyFill="0" applyBorder="0" applyAlignment="0" applyProtection="0"/>
    <xf numFmtId="0" fontId="4" fillId="0" borderId="0"/>
    <xf numFmtId="0" fontId="3" fillId="0" borderId="0"/>
    <xf numFmtId="0" fontId="17" fillId="0" borderId="0"/>
    <xf numFmtId="0" fontId="2" fillId="0" borderId="0"/>
    <xf numFmtId="0" fontId="2" fillId="0" borderId="0"/>
    <xf numFmtId="0" fontId="2" fillId="0" borderId="0"/>
    <xf numFmtId="0" fontId="2" fillId="0" borderId="0"/>
    <xf numFmtId="0" fontId="2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2" fillId="0" borderId="0"/>
    <xf numFmtId="0" fontId="1" fillId="0" borderId="0"/>
    <xf numFmtId="0" fontId="1" fillId="0" borderId="0"/>
    <xf numFmtId="0" fontId="1" fillId="0" borderId="0"/>
    <xf numFmtId="0" fontId="1" fillId="0" borderId="0"/>
    <xf numFmtId="0" fontId="2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4" fillId="0" borderId="0"/>
    <xf numFmtId="164" fontId="17" fillId="0" borderId="0" applyFont="0" applyFill="0" applyBorder="0" applyAlignment="0" applyProtection="0"/>
    <xf numFmtId="0" fontId="26" fillId="0" borderId="0"/>
    <xf numFmtId="0" fontId="27" fillId="0" borderId="0"/>
    <xf numFmtId="0" fontId="17" fillId="0" borderId="0"/>
    <xf numFmtId="0" fontId="17" fillId="0" borderId="0"/>
    <xf numFmtId="0" fontId="28" fillId="0" borderId="0"/>
    <xf numFmtId="9" fontId="17" fillId="0" borderId="0" applyFont="0" applyFill="0" applyBorder="0" applyAlignment="0" applyProtection="0"/>
    <xf numFmtId="0" fontId="25" fillId="0" borderId="0"/>
    <xf numFmtId="0" fontId="1" fillId="0" borderId="0"/>
    <xf numFmtId="0" fontId="17" fillId="0" borderId="0"/>
    <xf numFmtId="0" fontId="17" fillId="0" borderId="0"/>
    <xf numFmtId="0" fontId="17" fillId="0" borderId="0"/>
    <xf numFmtId="0" fontId="18" fillId="0" borderId="0"/>
    <xf numFmtId="0" fontId="17" fillId="0" borderId="0"/>
    <xf numFmtId="166" fontId="17" fillId="0" borderId="0" applyFont="0" applyFill="0" applyBorder="0" applyAlignment="0" applyProtection="0"/>
    <xf numFmtId="166" fontId="17" fillId="0" borderId="0" applyFill="0" applyBorder="0" applyAlignment="0" applyProtection="0"/>
    <xf numFmtId="0" fontId="1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4" fillId="0" borderId="0"/>
    <xf numFmtId="0" fontId="1" fillId="0" borderId="0"/>
    <xf numFmtId="0" fontId="1" fillId="0" borderId="0"/>
    <xf numFmtId="0" fontId="1" fillId="0" borderId="0"/>
    <xf numFmtId="0" fontId="1" fillId="0" borderId="0"/>
    <xf numFmtId="0" fontId="24" fillId="0" borderId="0"/>
  </cellStyleXfs>
  <cellXfs count="84">
    <xf numFmtId="0" fontId="0" fillId="0" borderId="0" xfId="0"/>
    <xf numFmtId="0" fontId="7" fillId="0" borderId="0" xfId="0" applyFont="1"/>
    <xf numFmtId="0" fontId="7" fillId="0" borderId="0" xfId="0" applyFont="1" applyAlignment="1">
      <alignment horizontal="right"/>
    </xf>
    <xf numFmtId="0" fontId="10" fillId="0" borderId="0" xfId="0" applyFont="1" applyAlignment="1" applyProtection="1">
      <alignment vertical="top" wrapText="1"/>
      <protection hidden="1"/>
    </xf>
    <xf numFmtId="0" fontId="7" fillId="0" borderId="0" xfId="0" applyFont="1" applyAlignment="1">
      <alignment vertical="top"/>
    </xf>
    <xf numFmtId="4" fontId="7" fillId="0" borderId="0" xfId="0" applyNumberFormat="1" applyFont="1" applyAlignment="1">
      <alignment horizontal="right" wrapText="1"/>
    </xf>
    <xf numFmtId="2" fontId="10" fillId="0" borderId="0" xfId="5" applyNumberFormat="1" applyFont="1" applyFill="1" applyBorder="1" applyAlignment="1" applyProtection="1">
      <alignment horizontal="right" wrapText="1"/>
      <protection hidden="1"/>
    </xf>
    <xf numFmtId="0" fontId="7" fillId="0" borderId="0" xfId="0" applyFont="1" applyAlignment="1">
      <alignment horizontal="right" wrapText="1"/>
    </xf>
    <xf numFmtId="0" fontId="10" fillId="0" borderId="0" xfId="0" applyFont="1" applyAlignment="1">
      <alignment horizontal="right"/>
    </xf>
    <xf numFmtId="4" fontId="10" fillId="0" borderId="0" xfId="0" applyNumberFormat="1" applyFont="1" applyAlignment="1">
      <alignment horizontal="right" wrapText="1"/>
    </xf>
    <xf numFmtId="4" fontId="9" fillId="0" borderId="0" xfId="0" applyNumberFormat="1" applyFont="1" applyAlignment="1">
      <alignment horizontal="right"/>
    </xf>
    <xf numFmtId="0" fontId="12" fillId="0" borderId="0" xfId="0" applyFont="1" applyAlignment="1">
      <alignment horizontal="right" wrapText="1"/>
    </xf>
    <xf numFmtId="0" fontId="7" fillId="0" borderId="1" xfId="0" applyFont="1" applyBorder="1" applyAlignment="1">
      <alignment horizontal="right"/>
    </xf>
    <xf numFmtId="0" fontId="9" fillId="0" borderId="0" xfId="0" applyFont="1" applyAlignment="1">
      <alignment horizontal="right"/>
    </xf>
    <xf numFmtId="0" fontId="7" fillId="0" borderId="0" xfId="0" applyFont="1" applyAlignment="1" applyProtection="1">
      <alignment horizontal="right" wrapText="1"/>
      <protection locked="0"/>
    </xf>
    <xf numFmtId="0" fontId="9" fillId="0" borderId="7" xfId="0" applyFont="1" applyBorder="1" applyAlignment="1">
      <alignment horizontal="right"/>
    </xf>
    <xf numFmtId="0" fontId="7" fillId="0" borderId="5" xfId="0" applyFont="1" applyBorder="1" applyAlignment="1">
      <alignment horizontal="right"/>
    </xf>
    <xf numFmtId="4" fontId="7" fillId="0" borderId="5" xfId="0" applyNumberFormat="1" applyFont="1" applyBorder="1" applyAlignment="1">
      <alignment horizontal="right"/>
    </xf>
    <xf numFmtId="4" fontId="7" fillId="0" borderId="0" xfId="0" applyNumberFormat="1" applyFont="1" applyAlignment="1">
      <alignment horizontal="right"/>
    </xf>
    <xf numFmtId="4" fontId="7" fillId="0" borderId="1" xfId="0" applyNumberFormat="1" applyFont="1" applyBorder="1" applyAlignment="1">
      <alignment horizontal="right"/>
    </xf>
    <xf numFmtId="4" fontId="7" fillId="0" borderId="0" xfId="0" applyNumberFormat="1" applyFont="1" applyAlignment="1" applyProtection="1">
      <alignment horizontal="right" wrapText="1"/>
      <protection locked="0"/>
    </xf>
    <xf numFmtId="4" fontId="9" fillId="0" borderId="7" xfId="0" applyNumberFormat="1" applyFont="1" applyBorder="1" applyAlignment="1">
      <alignment horizontal="right"/>
    </xf>
    <xf numFmtId="4" fontId="10" fillId="0" borderId="0" xfId="0" applyNumberFormat="1" applyFont="1" applyAlignment="1" applyProtection="1">
      <alignment horizontal="right" wrapText="1"/>
      <protection hidden="1"/>
    </xf>
    <xf numFmtId="0" fontId="10" fillId="0" borderId="0" xfId="0" applyFont="1" applyAlignment="1" applyProtection="1">
      <alignment horizontal="right" wrapText="1"/>
      <protection hidden="1"/>
    </xf>
    <xf numFmtId="4" fontId="9" fillId="0" borderId="1" xfId="0" applyNumberFormat="1" applyFont="1" applyBorder="1" applyAlignment="1">
      <alignment horizontal="right"/>
    </xf>
    <xf numFmtId="4" fontId="9" fillId="0" borderId="2" xfId="0" applyNumberFormat="1" applyFont="1" applyBorder="1" applyAlignment="1">
      <alignment horizontal="right"/>
    </xf>
    <xf numFmtId="0" fontId="7" fillId="0" borderId="9" xfId="0" applyFont="1" applyBorder="1" applyAlignment="1">
      <alignment horizontal="right"/>
    </xf>
    <xf numFmtId="4" fontId="9" fillId="0" borderId="9" xfId="0" applyNumberFormat="1" applyFont="1" applyBorder="1" applyAlignment="1">
      <alignment horizontal="right"/>
    </xf>
    <xf numFmtId="4" fontId="9" fillId="0" borderId="8" xfId="0" applyNumberFormat="1" applyFont="1" applyBorder="1" applyAlignment="1">
      <alignment horizontal="right"/>
    </xf>
    <xf numFmtId="4" fontId="9" fillId="0" borderId="10" xfId="0" applyNumberFormat="1" applyFont="1" applyBorder="1" applyAlignment="1">
      <alignment horizontal="right"/>
    </xf>
    <xf numFmtId="0" fontId="7" fillId="0" borderId="0" xfId="0" applyFont="1" applyAlignment="1" applyProtection="1">
      <alignment horizontal="left" vertical="top" wrapText="1"/>
      <protection locked="0"/>
    </xf>
    <xf numFmtId="2" fontId="7" fillId="0" borderId="0" xfId="0" applyNumberFormat="1" applyFont="1" applyAlignment="1" applyProtection="1">
      <alignment horizontal="left" vertical="top" wrapText="1"/>
      <protection locked="0"/>
    </xf>
    <xf numFmtId="0" fontId="9" fillId="0" borderId="0" xfId="0" applyFont="1" applyAlignment="1">
      <alignment horizontal="left" vertical="top" wrapText="1"/>
    </xf>
    <xf numFmtId="0" fontId="7" fillId="0" borderId="1" xfId="0" applyFont="1" applyBorder="1" applyAlignment="1">
      <alignment horizontal="left" vertical="top" wrapText="1"/>
    </xf>
    <xf numFmtId="0" fontId="12" fillId="0" borderId="0" xfId="0" applyFont="1" applyAlignment="1">
      <alignment horizontal="left" vertical="top" wrapText="1"/>
    </xf>
    <xf numFmtId="0" fontId="7" fillId="0" borderId="0" xfId="0" applyFont="1" applyAlignment="1">
      <alignment horizontal="left" vertical="top" wrapText="1"/>
    </xf>
    <xf numFmtId="0" fontId="16" fillId="0" borderId="0" xfId="0" applyFont="1" applyAlignment="1">
      <alignment horizontal="left" vertical="top" wrapText="1"/>
    </xf>
    <xf numFmtId="0" fontId="10" fillId="0" borderId="0" xfId="0" applyFont="1" applyAlignment="1" applyProtection="1">
      <alignment horizontal="left" vertical="top" wrapText="1"/>
      <protection hidden="1"/>
    </xf>
    <xf numFmtId="0" fontId="10" fillId="0" borderId="0" xfId="0" applyFont="1" applyAlignment="1">
      <alignment horizontal="left" vertical="top" wrapText="1"/>
    </xf>
    <xf numFmtId="0" fontId="9" fillId="0" borderId="7" xfId="0" applyFont="1" applyBorder="1" applyAlignment="1">
      <alignment horizontal="left" vertical="top" wrapText="1"/>
    </xf>
    <xf numFmtId="0" fontId="9" fillId="0" borderId="5" xfId="0" applyFont="1" applyBorder="1" applyAlignment="1">
      <alignment horizontal="left" vertical="top" wrapText="1"/>
    </xf>
    <xf numFmtId="4" fontId="10" fillId="0" borderId="0" xfId="0" applyNumberFormat="1" applyFont="1" applyAlignment="1" applyProtection="1">
      <alignment wrapText="1"/>
      <protection hidden="1"/>
    </xf>
    <xf numFmtId="4" fontId="7" fillId="0" borderId="0" xfId="0" applyNumberFormat="1" applyFont="1"/>
    <xf numFmtId="0" fontId="10" fillId="0" borderId="0" xfId="0" applyFont="1" applyAlignment="1">
      <alignment vertical="top" wrapText="1"/>
    </xf>
    <xf numFmtId="4" fontId="7" fillId="0" borderId="1" xfId="0" applyNumberFormat="1" applyFont="1" applyBorder="1" applyAlignment="1">
      <alignment horizontal="right" wrapText="1"/>
    </xf>
    <xf numFmtId="49" fontId="10" fillId="0" borderId="0" xfId="0" applyNumberFormat="1" applyFont="1" applyAlignment="1">
      <alignment horizontal="center" vertical="top"/>
    </xf>
    <xf numFmtId="0" fontId="7" fillId="0" borderId="0" xfId="0" applyFont="1" applyAlignment="1">
      <alignment vertical="top" wrapText="1"/>
    </xf>
    <xf numFmtId="4" fontId="10" fillId="0" borderId="0" xfId="0" applyNumberFormat="1" applyFont="1" applyAlignment="1">
      <alignment horizontal="right"/>
    </xf>
    <xf numFmtId="4" fontId="10" fillId="0" borderId="0" xfId="0" applyNumberFormat="1" applyFont="1"/>
    <xf numFmtId="0" fontId="7" fillId="0" borderId="1" xfId="0" applyFont="1" applyBorder="1" applyAlignment="1">
      <alignment vertical="top"/>
    </xf>
    <xf numFmtId="49" fontId="7" fillId="0" borderId="0" xfId="0" applyNumberFormat="1" applyFont="1" applyAlignment="1">
      <alignment horizontal="center" vertical="top"/>
    </xf>
    <xf numFmtId="49" fontId="7" fillId="0" borderId="0" xfId="0" applyNumberFormat="1" applyFont="1" applyAlignment="1" applyProtection="1">
      <alignment horizontal="center" vertical="top" wrapText="1"/>
      <protection locked="0"/>
    </xf>
    <xf numFmtId="0" fontId="10" fillId="0" borderId="0" xfId="0" applyFont="1" applyAlignment="1">
      <alignment vertical="top"/>
    </xf>
    <xf numFmtId="0" fontId="9" fillId="0" borderId="6" xfId="0" applyFont="1" applyBorder="1" applyAlignment="1">
      <alignment vertical="top"/>
    </xf>
    <xf numFmtId="0" fontId="7" fillId="0" borderId="3" xfId="0" applyFont="1" applyBorder="1" applyAlignment="1">
      <alignment vertical="top"/>
    </xf>
    <xf numFmtId="0" fontId="7" fillId="0" borderId="4" xfId="0" applyFont="1" applyBorder="1" applyAlignment="1">
      <alignment vertical="top"/>
    </xf>
    <xf numFmtId="49" fontId="18" fillId="0" borderId="0" xfId="0" applyNumberFormat="1" applyFont="1" applyAlignment="1">
      <alignment horizontal="center" vertical="top"/>
    </xf>
    <xf numFmtId="0" fontId="18" fillId="0" borderId="0" xfId="0" applyFont="1" applyAlignment="1">
      <alignment horizontal="left" vertical="top" wrapText="1"/>
    </xf>
    <xf numFmtId="0" fontId="18" fillId="0" borderId="0" xfId="0" applyFont="1" applyAlignment="1">
      <alignment horizontal="right"/>
    </xf>
    <xf numFmtId="4" fontId="18" fillId="0" borderId="0" xfId="0" applyNumberFormat="1" applyFont="1" applyAlignment="1">
      <alignment horizontal="right" wrapText="1"/>
    </xf>
    <xf numFmtId="4" fontId="19" fillId="0" borderId="0" xfId="0" applyNumberFormat="1" applyFont="1" applyAlignment="1">
      <alignment horizontal="right"/>
    </xf>
    <xf numFmtId="4" fontId="21" fillId="0" borderId="0" xfId="0" applyNumberFormat="1" applyFont="1" applyAlignment="1">
      <alignment horizontal="right"/>
    </xf>
    <xf numFmtId="49" fontId="18" fillId="0" borderId="0" xfId="0" applyNumberFormat="1" applyFont="1" applyAlignment="1">
      <alignment horizontal="left" vertical="top"/>
    </xf>
    <xf numFmtId="0" fontId="8" fillId="0" borderId="0" xfId="0" applyFont="1" applyAlignment="1">
      <alignment vertical="top" wrapText="1"/>
    </xf>
    <xf numFmtId="0" fontId="19" fillId="0" borderId="0" xfId="0" applyFont="1" applyAlignment="1">
      <alignment horizontal="left" vertical="top" wrapText="1"/>
    </xf>
    <xf numFmtId="0" fontId="19" fillId="0" borderId="0" xfId="0" applyFont="1" applyAlignment="1">
      <alignment horizontal="right"/>
    </xf>
    <xf numFmtId="4" fontId="18" fillId="0" borderId="0" xfId="0" applyNumberFormat="1" applyFont="1" applyAlignment="1">
      <alignment horizontal="right"/>
    </xf>
    <xf numFmtId="0" fontId="16" fillId="0" borderId="0" xfId="0" applyFont="1" applyAlignment="1">
      <alignment horizontal="left" vertical="center" wrapText="1"/>
    </xf>
    <xf numFmtId="0" fontId="19" fillId="0" borderId="0" xfId="0" applyFont="1" applyAlignment="1">
      <alignment horizontal="left" vertical="top"/>
    </xf>
    <xf numFmtId="4" fontId="16" fillId="0" borderId="0" xfId="0" applyNumberFormat="1" applyFont="1" applyAlignment="1">
      <alignment horizontal="right" vertical="center"/>
    </xf>
    <xf numFmtId="0" fontId="16" fillId="0" borderId="0" xfId="0" applyFont="1" applyAlignment="1">
      <alignment vertical="center"/>
    </xf>
    <xf numFmtId="0" fontId="16" fillId="0" borderId="0" xfId="0" applyFont="1"/>
    <xf numFmtId="4" fontId="19" fillId="0" borderId="0" xfId="0" applyNumberFormat="1" applyFont="1" applyAlignment="1">
      <alignment horizontal="left" vertical="top"/>
    </xf>
    <xf numFmtId="0" fontId="7" fillId="0" borderId="0" xfId="0" applyFont="1" applyAlignment="1">
      <alignment horizontal="justify" vertical="top" wrapText="1"/>
    </xf>
    <xf numFmtId="0" fontId="12" fillId="0" borderId="0" xfId="0" applyFont="1" applyAlignment="1">
      <alignment horizontal="justify" vertical="top"/>
    </xf>
    <xf numFmtId="0" fontId="11" fillId="0" borderId="0" xfId="0" applyFont="1" applyAlignment="1">
      <alignment horizontal="justify" vertical="top"/>
    </xf>
    <xf numFmtId="0" fontId="11" fillId="0" borderId="0" xfId="0" applyFont="1" applyAlignment="1">
      <alignment horizontal="justify" vertical="top" wrapText="1"/>
    </xf>
    <xf numFmtId="0" fontId="12" fillId="0" borderId="0" xfId="0" applyFont="1" applyAlignment="1">
      <alignment horizontal="justify" vertical="center"/>
    </xf>
    <xf numFmtId="0" fontId="12" fillId="0" borderId="0" xfId="0" applyFont="1"/>
    <xf numFmtId="0" fontId="29" fillId="0" borderId="0" xfId="0" applyFont="1" applyAlignment="1">
      <alignment horizontal="left" vertical="top" wrapText="1"/>
    </xf>
    <xf numFmtId="0" fontId="30" fillId="0" borderId="0" xfId="0" applyFont="1" applyAlignment="1">
      <alignment horizontal="left" vertical="top" wrapText="1"/>
    </xf>
    <xf numFmtId="0" fontId="31" fillId="0" borderId="0" xfId="0" applyFont="1" applyAlignment="1">
      <alignment horizontal="right" vertical="top" wrapText="1"/>
    </xf>
    <xf numFmtId="49" fontId="30" fillId="0" borderId="0" xfId="0" applyNumberFormat="1" applyFont="1" applyAlignment="1">
      <alignment horizontal="left" vertical="top" wrapText="1"/>
    </xf>
    <xf numFmtId="0" fontId="9" fillId="0" borderId="0" xfId="0" applyFont="1" applyAlignment="1">
      <alignment horizontal="left" vertical="top"/>
    </xf>
  </cellXfs>
  <cellStyles count="68">
    <cellStyle name="Comma" xfId="5" builtinId="3"/>
    <cellStyle name="Comma 2" xfId="37"/>
    <cellStyle name="Comma 2 2" xfId="51"/>
    <cellStyle name="Comma 7" xfId="52"/>
    <cellStyle name="Excel Built-in Normal" xfId="3"/>
    <cellStyle name="Excel Built-in Normal 1" xfId="22"/>
    <cellStyle name="Normal" xfId="0" builtinId="0"/>
    <cellStyle name="Normal 10 2" xfId="50"/>
    <cellStyle name="Normal 10 2 2" xfId="53"/>
    <cellStyle name="Normal 2" xfId="1"/>
    <cellStyle name="Normal 2 2" xfId="45"/>
    <cellStyle name="Normal 2 3" xfId="44"/>
    <cellStyle name="Normal 2 4" xfId="38"/>
    <cellStyle name="Normal 3" xfId="2"/>
    <cellStyle name="Normal 3 2" xfId="9"/>
    <cellStyle name="Normal 3 2 2" xfId="46"/>
    <cellStyle name="Normal 3 2 3" xfId="58"/>
    <cellStyle name="Normal 3 2 4" xfId="18"/>
    <cellStyle name="Normal 3 3" xfId="23"/>
    <cellStyle name="Normal 3 3 2" xfId="39"/>
    <cellStyle name="Normal 3 3 3" xfId="63"/>
    <cellStyle name="Normal 3 4" xfId="28"/>
    <cellStyle name="Normal 3 5" xfId="32"/>
    <cellStyle name="Normal 3 6" xfId="62"/>
    <cellStyle name="Normal 3 7" xfId="54"/>
    <cellStyle name="Normal 3 8" xfId="14"/>
    <cellStyle name="Normal 4" xfId="4"/>
    <cellStyle name="Normal 4 2" xfId="10"/>
    <cellStyle name="Normal 4 2 2" xfId="40"/>
    <cellStyle name="Normal 4 2 3" xfId="59"/>
    <cellStyle name="Normal 4 2 4" xfId="19"/>
    <cellStyle name="Normal 4 3" xfId="24"/>
    <cellStyle name="Normal 4 3 2" xfId="64"/>
    <cellStyle name="Normal 4 4" xfId="29"/>
    <cellStyle name="Normal 4 5" xfId="33"/>
    <cellStyle name="Normal 4 6" xfId="55"/>
    <cellStyle name="Normal 4 7" xfId="15"/>
    <cellStyle name="Normal 5" xfId="6"/>
    <cellStyle name="Normal 5 2" xfId="11"/>
    <cellStyle name="Normal 5 2 2" xfId="41"/>
    <cellStyle name="Normal 5 2 3" xfId="60"/>
    <cellStyle name="Normal 5 2 4" xfId="20"/>
    <cellStyle name="Normal 5 3" xfId="25"/>
    <cellStyle name="Normal 5 3 2" xfId="65"/>
    <cellStyle name="Normal 5 4" xfId="30"/>
    <cellStyle name="Normal 5 5" xfId="34"/>
    <cellStyle name="Normal 5 6" xfId="56"/>
    <cellStyle name="Normal 5 7" xfId="16"/>
    <cellStyle name="Normal 6" xfId="7"/>
    <cellStyle name="Normal 6 2" xfId="12"/>
    <cellStyle name="Normal 6 2 2" xfId="42"/>
    <cellStyle name="Normal 6 2 3" xfId="61"/>
    <cellStyle name="Normal 6 2 4" xfId="21"/>
    <cellStyle name="Normal 6 3" xfId="26"/>
    <cellStyle name="Normal 6 3 2" xfId="66"/>
    <cellStyle name="Normal 6 4" xfId="31"/>
    <cellStyle name="Normal 6 5" xfId="35"/>
    <cellStyle name="Normal 6 6" xfId="57"/>
    <cellStyle name="Normal 6 7" xfId="17"/>
    <cellStyle name="Normal 7" xfId="8"/>
    <cellStyle name="Normal 7 2" xfId="27"/>
    <cellStyle name="Normal 7 2 2" xfId="67"/>
    <cellStyle name="Normal 8" xfId="36"/>
    <cellStyle name="Normalno 2" xfId="47"/>
    <cellStyle name="Normalno 3" xfId="48"/>
    <cellStyle name="Obično_08.08.07-TROŠKOVNIK_STROJARSTVO_LAPAD" xfId="13"/>
    <cellStyle name="Percent 2" xfId="43"/>
    <cellStyle name="Standard_Tabelle1" xfId="49"/>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333"/>
  <sheetViews>
    <sheetView tabSelected="1" topLeftCell="A303" zoomScale="85" zoomScaleNormal="85" workbookViewId="0">
      <selection activeCell="B332" sqref="B332:B333"/>
    </sheetView>
  </sheetViews>
  <sheetFormatPr defaultColWidth="9.21875" defaultRowHeight="13.2" x14ac:dyDescent="0.3"/>
  <cols>
    <col min="1" max="1" width="3.21875" style="4" customWidth="1"/>
    <col min="2" max="2" width="47.21875" style="35" customWidth="1"/>
    <col min="3" max="3" width="8.5546875" style="2" customWidth="1"/>
    <col min="4" max="4" width="8.5546875" style="18" customWidth="1"/>
    <col min="5" max="5" width="11.21875" style="18" customWidth="1"/>
    <col min="6" max="6" width="16.77734375" style="18" customWidth="1"/>
    <col min="7" max="16384" width="9.21875" style="1"/>
  </cols>
  <sheetData>
    <row r="2" spans="2:2" ht="17.399999999999999" x14ac:dyDescent="0.3">
      <c r="B2" s="79" t="s">
        <v>207</v>
      </c>
    </row>
    <row r="3" spans="2:2" ht="16.8" x14ac:dyDescent="0.3">
      <c r="B3" s="80" t="s">
        <v>220</v>
      </c>
    </row>
    <row r="4" spans="2:2" ht="16.8" x14ac:dyDescent="0.3">
      <c r="B4" s="80" t="s">
        <v>221</v>
      </c>
    </row>
    <row r="5" spans="2:2" ht="16.8" x14ac:dyDescent="0.3">
      <c r="B5" s="80" t="s">
        <v>208</v>
      </c>
    </row>
    <row r="6" spans="2:2" ht="33.6" x14ac:dyDescent="0.3">
      <c r="B6" s="80" t="s">
        <v>209</v>
      </c>
    </row>
    <row r="7" spans="2:2" ht="16.8" x14ac:dyDescent="0.3">
      <c r="B7" s="80" t="s">
        <v>210</v>
      </c>
    </row>
    <row r="8" spans="2:2" ht="16.8" x14ac:dyDescent="0.3">
      <c r="B8" s="80" t="s">
        <v>211</v>
      </c>
    </row>
    <row r="11" spans="2:2" ht="17.399999999999999" x14ac:dyDescent="0.3">
      <c r="B11" s="79" t="s">
        <v>212</v>
      </c>
    </row>
    <row r="12" spans="2:2" ht="33.6" x14ac:dyDescent="0.3">
      <c r="B12" s="80" t="s">
        <v>222</v>
      </c>
    </row>
    <row r="13" spans="2:2" ht="16.8" x14ac:dyDescent="0.3">
      <c r="B13" s="80" t="s">
        <v>221</v>
      </c>
    </row>
    <row r="14" spans="2:2" ht="16.8" x14ac:dyDescent="0.3">
      <c r="B14" s="80" t="s">
        <v>223</v>
      </c>
    </row>
    <row r="15" spans="2:2" ht="16.8" x14ac:dyDescent="0.3">
      <c r="B15" s="80" t="s">
        <v>224</v>
      </c>
    </row>
    <row r="20" spans="2:15" ht="23.4" x14ac:dyDescent="0.3">
      <c r="B20" s="81" t="s">
        <v>213</v>
      </c>
    </row>
    <row r="23" spans="2:15" ht="17.399999999999999" x14ac:dyDescent="0.3">
      <c r="B23" s="80" t="s">
        <v>214</v>
      </c>
    </row>
    <row r="24" spans="2:15" ht="16.8" x14ac:dyDescent="0.3">
      <c r="B24" s="80"/>
    </row>
    <row r="25" spans="2:15" ht="34.200000000000003" x14ac:dyDescent="0.3">
      <c r="B25" s="80" t="s">
        <v>226</v>
      </c>
    </row>
    <row r="26" spans="2:15" ht="16.8" x14ac:dyDescent="0.3">
      <c r="B26" s="80"/>
    </row>
    <row r="27" spans="2:15" ht="34.5" customHeight="1" x14ac:dyDescent="0.3">
      <c r="B27" s="80" t="s">
        <v>225</v>
      </c>
      <c r="J27" s="72"/>
      <c r="K27" s="67"/>
      <c r="L27" s="60"/>
      <c r="M27" s="66"/>
      <c r="N27" s="60"/>
      <c r="O27" s="69"/>
    </row>
    <row r="28" spans="2:15" ht="16.8" x14ac:dyDescent="0.3">
      <c r="B28" s="80"/>
      <c r="J28" s="68"/>
      <c r="K28" s="64"/>
      <c r="L28" s="65"/>
      <c r="M28" s="66"/>
      <c r="N28" s="60"/>
      <c r="O28" s="60"/>
    </row>
    <row r="29" spans="2:15" ht="34.200000000000003" x14ac:dyDescent="0.3">
      <c r="B29" s="80" t="s">
        <v>215</v>
      </c>
      <c r="J29" s="72"/>
      <c r="K29" s="70"/>
      <c r="L29" s="71"/>
      <c r="M29" s="66"/>
      <c r="N29" s="60"/>
      <c r="O29" s="69"/>
    </row>
    <row r="30" spans="2:15" ht="16.8" x14ac:dyDescent="0.3">
      <c r="B30" s="80"/>
      <c r="J30"/>
      <c r="K30"/>
      <c r="L30"/>
      <c r="M30"/>
      <c r="N30"/>
      <c r="O30"/>
    </row>
    <row r="31" spans="2:15" ht="17.399999999999999" x14ac:dyDescent="0.3">
      <c r="B31" s="79" t="s">
        <v>216</v>
      </c>
      <c r="J31"/>
      <c r="K31" s="35"/>
      <c r="L31"/>
      <c r="M31"/>
      <c r="N31"/>
      <c r="O31"/>
    </row>
    <row r="32" spans="2:15" ht="16.8" x14ac:dyDescent="0.3">
      <c r="B32" s="80" t="s">
        <v>217</v>
      </c>
      <c r="J32"/>
      <c r="K32" s="35"/>
      <c r="L32"/>
      <c r="M32"/>
      <c r="N32"/>
      <c r="O32"/>
    </row>
    <row r="33" spans="1:15" ht="16.8" x14ac:dyDescent="0.3">
      <c r="B33" s="80"/>
      <c r="J33" s="4"/>
      <c r="K33" s="35"/>
      <c r="L33" s="2"/>
      <c r="M33" s="18"/>
      <c r="N33" s="18"/>
      <c r="O33" s="18"/>
    </row>
    <row r="34" spans="1:15" ht="17.399999999999999" x14ac:dyDescent="0.3">
      <c r="B34" s="79" t="s">
        <v>218</v>
      </c>
      <c r="J34"/>
      <c r="K34"/>
      <c r="L34"/>
      <c r="M34"/>
      <c r="N34"/>
      <c r="O34"/>
    </row>
    <row r="35" spans="1:15" ht="16.8" x14ac:dyDescent="0.3">
      <c r="B35" s="80" t="s">
        <v>206</v>
      </c>
    </row>
    <row r="36" spans="1:15" ht="16.8" x14ac:dyDescent="0.3">
      <c r="B36" s="80"/>
    </row>
    <row r="37" spans="1:15" ht="16.8" x14ac:dyDescent="0.3">
      <c r="B37" s="82" t="s">
        <v>227</v>
      </c>
    </row>
    <row r="38" spans="1:15" ht="16.8" x14ac:dyDescent="0.3">
      <c r="B38" s="82" t="s">
        <v>219</v>
      </c>
    </row>
    <row r="40" spans="1:15" ht="65.55" customHeight="1" x14ac:dyDescent="0.3">
      <c r="B40" s="63"/>
      <c r="C40" s="63"/>
      <c r="D40" s="63"/>
      <c r="E40" s="63"/>
      <c r="F40" s="63"/>
    </row>
    <row r="41" spans="1:15" ht="45" customHeight="1" x14ac:dyDescent="0.3">
      <c r="B41" s="63" t="s">
        <v>188</v>
      </c>
      <c r="C41" s="63"/>
      <c r="D41" s="63"/>
      <c r="E41" s="63"/>
      <c r="F41" s="63"/>
    </row>
    <row r="43" spans="1:15" x14ac:dyDescent="0.3">
      <c r="B43" s="32" t="s">
        <v>0</v>
      </c>
    </row>
    <row r="44" spans="1:15" ht="26.4" x14ac:dyDescent="0.3">
      <c r="A44" s="49" t="s">
        <v>13</v>
      </c>
      <c r="B44" s="33" t="s">
        <v>1</v>
      </c>
      <c r="C44" s="12" t="s">
        <v>23</v>
      </c>
      <c r="D44" s="19" t="s">
        <v>2</v>
      </c>
      <c r="E44" s="44" t="s">
        <v>3</v>
      </c>
      <c r="F44" s="24" t="s">
        <v>4</v>
      </c>
    </row>
    <row r="46" spans="1:15" ht="13.8" x14ac:dyDescent="0.3">
      <c r="B46" s="34" t="s">
        <v>52</v>
      </c>
    </row>
    <row r="48" spans="1:15" ht="264" x14ac:dyDescent="0.3">
      <c r="A48" s="4" t="s">
        <v>5</v>
      </c>
      <c r="B48" s="35" t="s">
        <v>66</v>
      </c>
      <c r="C48" s="7" t="s">
        <v>50</v>
      </c>
      <c r="D48" s="5">
        <v>35.1</v>
      </c>
      <c r="F48" s="18" t="str">
        <f t="shared" ref="F48:F52" si="0">IF(E48&lt;&gt;0,IF(D48&lt;&gt;"",D48*E48,E48),"")</f>
        <v/>
      </c>
    </row>
    <row r="49" spans="1:6" x14ac:dyDescent="0.3">
      <c r="C49" s="7"/>
      <c r="D49" s="5"/>
      <c r="F49" s="18" t="str">
        <f t="shared" si="0"/>
        <v/>
      </c>
    </row>
    <row r="50" spans="1:6" ht="277.2" x14ac:dyDescent="0.3">
      <c r="A50" s="4" t="s">
        <v>6</v>
      </c>
      <c r="B50" s="35" t="s">
        <v>67</v>
      </c>
      <c r="C50" s="7" t="s">
        <v>50</v>
      </c>
      <c r="D50" s="5">
        <v>8073</v>
      </c>
      <c r="F50" s="18" t="str">
        <f t="shared" si="0"/>
        <v/>
      </c>
    </row>
    <row r="51" spans="1:6" x14ac:dyDescent="0.3">
      <c r="C51" s="7"/>
      <c r="D51" s="5"/>
      <c r="F51" s="18" t="str">
        <f t="shared" si="0"/>
        <v/>
      </c>
    </row>
    <row r="52" spans="1:6" ht="52.8" x14ac:dyDescent="0.3">
      <c r="A52" s="4" t="s">
        <v>7</v>
      </c>
      <c r="B52" s="35" t="s">
        <v>51</v>
      </c>
      <c r="C52" s="7" t="s">
        <v>50</v>
      </c>
      <c r="D52" s="5">
        <v>2106</v>
      </c>
      <c r="F52" s="18" t="str">
        <f t="shared" si="0"/>
        <v/>
      </c>
    </row>
    <row r="53" spans="1:6" x14ac:dyDescent="0.3">
      <c r="C53" s="7"/>
      <c r="D53" s="5"/>
    </row>
    <row r="54" spans="1:6" ht="79.2" x14ac:dyDescent="0.3">
      <c r="A54" s="4" t="s">
        <v>8</v>
      </c>
      <c r="B54" s="35" t="s">
        <v>195</v>
      </c>
      <c r="C54" s="7" t="s">
        <v>143</v>
      </c>
      <c r="D54" s="9">
        <v>1711.42</v>
      </c>
      <c r="F54" s="18">
        <f>E54</f>
        <v>0</v>
      </c>
    </row>
    <row r="56" spans="1:6" ht="237.6" x14ac:dyDescent="0.3">
      <c r="A56" s="4" t="s">
        <v>16</v>
      </c>
      <c r="B56" s="35" t="s">
        <v>161</v>
      </c>
      <c r="C56" s="7" t="s">
        <v>143</v>
      </c>
      <c r="D56" s="5">
        <v>1</v>
      </c>
      <c r="F56" s="18" t="str">
        <f t="shared" ref="F56:F57" si="1">IF(E56&lt;&gt;0,IF(D56&lt;&gt;"",D56*E56,E56),"")</f>
        <v/>
      </c>
    </row>
    <row r="57" spans="1:6" ht="118.8" x14ac:dyDescent="0.3">
      <c r="A57" s="4" t="s">
        <v>18</v>
      </c>
      <c r="B57" s="35" t="s">
        <v>96</v>
      </c>
      <c r="C57" s="7" t="s">
        <v>143</v>
      </c>
      <c r="D57" s="5">
        <v>1</v>
      </c>
      <c r="F57" s="18" t="str">
        <f t="shared" si="1"/>
        <v/>
      </c>
    </row>
    <row r="58" spans="1:6" ht="13.8" thickBot="1" x14ac:dyDescent="0.35">
      <c r="C58" s="7"/>
      <c r="D58" s="5"/>
      <c r="E58" s="18" t="s">
        <v>229</v>
      </c>
    </row>
    <row r="59" spans="1:6" ht="13.8" thickBot="1" x14ac:dyDescent="0.35">
      <c r="B59" s="36" t="s">
        <v>55</v>
      </c>
      <c r="C59" s="13"/>
      <c r="D59" s="10"/>
      <c r="E59" s="10" t="s">
        <v>203</v>
      </c>
      <c r="F59" s="25">
        <f>SUM(F48:F57)</f>
        <v>0</v>
      </c>
    </row>
    <row r="60" spans="1:6" x14ac:dyDescent="0.3">
      <c r="E60" s="18" t="s">
        <v>229</v>
      </c>
    </row>
    <row r="61" spans="1:6" x14ac:dyDescent="0.3">
      <c r="E61" s="18" t="s">
        <v>229</v>
      </c>
    </row>
    <row r="62" spans="1:6" ht="13.8" x14ac:dyDescent="0.3">
      <c r="B62" s="34" t="s">
        <v>53</v>
      </c>
      <c r="E62" s="18" t="s">
        <v>229</v>
      </c>
    </row>
    <row r="63" spans="1:6" x14ac:dyDescent="0.3">
      <c r="E63" s="18" t="s">
        <v>229</v>
      </c>
    </row>
    <row r="64" spans="1:6" ht="105.6" x14ac:dyDescent="0.3">
      <c r="A64" s="4" t="s">
        <v>5</v>
      </c>
      <c r="B64" s="35" t="s">
        <v>144</v>
      </c>
      <c r="E64" s="18" t="s">
        <v>229</v>
      </c>
      <c r="F64" s="18" t="str">
        <f t="shared" ref="F64:F127" si="2">IF(E64&lt;&gt;0,IF(D64&lt;&gt;"",D64*E64,E64),"")</f>
        <v/>
      </c>
    </row>
    <row r="65" spans="1:6" x14ac:dyDescent="0.3">
      <c r="B65" s="35" t="s">
        <v>9</v>
      </c>
      <c r="C65" s="2" t="s">
        <v>12</v>
      </c>
      <c r="D65" s="5">
        <v>6</v>
      </c>
      <c r="F65" s="18" t="str">
        <f t="shared" si="2"/>
        <v/>
      </c>
    </row>
    <row r="66" spans="1:6" x14ac:dyDescent="0.3">
      <c r="B66" s="35" t="s">
        <v>59</v>
      </c>
      <c r="C66" s="2" t="s">
        <v>12</v>
      </c>
      <c r="D66" s="5">
        <v>20</v>
      </c>
      <c r="F66" s="18" t="str">
        <f t="shared" si="2"/>
        <v/>
      </c>
    </row>
    <row r="67" spans="1:6" x14ac:dyDescent="0.3">
      <c r="B67" s="35" t="s">
        <v>10</v>
      </c>
      <c r="C67" s="2" t="s">
        <v>12</v>
      </c>
      <c r="D67" s="5">
        <v>46</v>
      </c>
      <c r="F67" s="18" t="str">
        <f t="shared" si="2"/>
        <v/>
      </c>
    </row>
    <row r="68" spans="1:6" x14ac:dyDescent="0.3">
      <c r="B68" s="35" t="s">
        <v>11</v>
      </c>
      <c r="C68" s="2" t="s">
        <v>12</v>
      </c>
      <c r="D68" s="5">
        <v>8</v>
      </c>
      <c r="F68" s="18" t="str">
        <f t="shared" si="2"/>
        <v/>
      </c>
    </row>
    <row r="69" spans="1:6" x14ac:dyDescent="0.3">
      <c r="B69" s="35" t="s">
        <v>17</v>
      </c>
      <c r="C69" s="2" t="s">
        <v>12</v>
      </c>
      <c r="D69" s="5">
        <v>1</v>
      </c>
      <c r="F69" s="18" t="str">
        <f t="shared" si="2"/>
        <v/>
      </c>
    </row>
    <row r="70" spans="1:6" x14ac:dyDescent="0.3">
      <c r="B70" s="35" t="s">
        <v>68</v>
      </c>
      <c r="C70" s="2" t="s">
        <v>42</v>
      </c>
      <c r="D70" s="5">
        <v>4</v>
      </c>
      <c r="F70" s="18" t="str">
        <f t="shared" si="2"/>
        <v/>
      </c>
    </row>
    <row r="71" spans="1:6" x14ac:dyDescent="0.3">
      <c r="B71" s="35" t="s">
        <v>69</v>
      </c>
      <c r="C71" s="2" t="s">
        <v>42</v>
      </c>
      <c r="D71" s="5">
        <v>4</v>
      </c>
      <c r="F71" s="18" t="str">
        <f t="shared" si="2"/>
        <v/>
      </c>
    </row>
    <row r="72" spans="1:6" x14ac:dyDescent="0.3">
      <c r="B72" s="35" t="s">
        <v>56</v>
      </c>
      <c r="C72" s="2" t="s">
        <v>42</v>
      </c>
      <c r="D72" s="5">
        <v>5</v>
      </c>
      <c r="F72" s="18" t="str">
        <f t="shared" si="2"/>
        <v/>
      </c>
    </row>
    <row r="73" spans="1:6" x14ac:dyDescent="0.3">
      <c r="B73" s="35" t="s">
        <v>57</v>
      </c>
      <c r="C73" s="2" t="s">
        <v>42</v>
      </c>
      <c r="D73" s="5">
        <v>9</v>
      </c>
      <c r="F73" s="18" t="str">
        <f t="shared" si="2"/>
        <v/>
      </c>
    </row>
    <row r="74" spans="1:6" x14ac:dyDescent="0.3">
      <c r="B74" s="35" t="s">
        <v>70</v>
      </c>
      <c r="C74" s="2" t="s">
        <v>42</v>
      </c>
      <c r="D74" s="5">
        <v>1</v>
      </c>
      <c r="F74" s="18" t="str">
        <f t="shared" si="2"/>
        <v/>
      </c>
    </row>
    <row r="75" spans="1:6" x14ac:dyDescent="0.3">
      <c r="B75" s="35" t="s">
        <v>71</v>
      </c>
      <c r="C75" s="2" t="s">
        <v>42</v>
      </c>
      <c r="D75" s="5">
        <v>8</v>
      </c>
      <c r="F75" s="18" t="str">
        <f t="shared" si="2"/>
        <v/>
      </c>
    </row>
    <row r="76" spans="1:6" x14ac:dyDescent="0.3">
      <c r="B76" s="35" t="s">
        <v>72</v>
      </c>
      <c r="C76" s="2" t="s">
        <v>143</v>
      </c>
      <c r="D76" s="5">
        <v>1</v>
      </c>
      <c r="F76" s="18" t="str">
        <f t="shared" si="2"/>
        <v/>
      </c>
    </row>
    <row r="77" spans="1:6" x14ac:dyDescent="0.3">
      <c r="D77" s="5"/>
      <c r="E77" s="18" t="s">
        <v>229</v>
      </c>
      <c r="F77" s="18" t="str">
        <f t="shared" si="2"/>
        <v/>
      </c>
    </row>
    <row r="78" spans="1:6" x14ac:dyDescent="0.3">
      <c r="B78" s="37"/>
      <c r="D78" s="5"/>
      <c r="E78" s="18" t="s">
        <v>229</v>
      </c>
      <c r="F78" s="18" t="str">
        <f t="shared" si="2"/>
        <v/>
      </c>
    </row>
    <row r="79" spans="1:6" ht="66" x14ac:dyDescent="0.3">
      <c r="A79" s="4" t="s">
        <v>6</v>
      </c>
      <c r="B79" s="37" t="s">
        <v>74</v>
      </c>
      <c r="C79" s="1"/>
      <c r="D79" s="1"/>
      <c r="E79" s="1" t="s">
        <v>229</v>
      </c>
      <c r="F79" s="1"/>
    </row>
    <row r="80" spans="1:6" x14ac:dyDescent="0.3">
      <c r="B80" s="37" t="s">
        <v>60</v>
      </c>
      <c r="C80" s="2" t="s">
        <v>15</v>
      </c>
      <c r="D80" s="5">
        <v>18.72</v>
      </c>
      <c r="E80" s="22"/>
      <c r="F80" s="18" t="str">
        <f t="shared" ref="F80" si="3">IF(E80&lt;&gt;0,IF(D80&lt;&gt;"",D80*E80,E80),"")</f>
        <v/>
      </c>
    </row>
    <row r="81" spans="1:6" x14ac:dyDescent="0.3">
      <c r="C81" s="8"/>
      <c r="D81" s="5"/>
      <c r="F81" s="18" t="str">
        <f t="shared" si="2"/>
        <v/>
      </c>
    </row>
    <row r="82" spans="1:6" ht="66" x14ac:dyDescent="0.3">
      <c r="A82" s="4" t="s">
        <v>7</v>
      </c>
      <c r="B82" s="37" t="s">
        <v>73</v>
      </c>
      <c r="C82" s="2" t="s">
        <v>15</v>
      </c>
      <c r="D82" s="5">
        <v>229.32</v>
      </c>
      <c r="E82" s="22"/>
      <c r="F82" s="18" t="str">
        <f t="shared" si="2"/>
        <v/>
      </c>
    </row>
    <row r="83" spans="1:6" x14ac:dyDescent="0.3">
      <c r="B83" s="37"/>
      <c r="D83" s="5"/>
      <c r="E83" s="22"/>
      <c r="F83" s="18" t="str">
        <f t="shared" si="2"/>
        <v/>
      </c>
    </row>
    <row r="84" spans="1:6" ht="66" x14ac:dyDescent="0.3">
      <c r="A84" s="4" t="s">
        <v>8</v>
      </c>
      <c r="B84" s="37" t="s">
        <v>95</v>
      </c>
      <c r="C84" s="2" t="s">
        <v>15</v>
      </c>
      <c r="D84" s="5">
        <v>526.5</v>
      </c>
      <c r="E84" s="22"/>
      <c r="F84" s="18" t="str">
        <f t="shared" si="2"/>
        <v/>
      </c>
    </row>
    <row r="85" spans="1:6" x14ac:dyDescent="0.3">
      <c r="B85" s="37"/>
      <c r="D85" s="5"/>
      <c r="E85" s="22"/>
    </row>
    <row r="86" spans="1:6" ht="66" x14ac:dyDescent="0.3">
      <c r="A86" s="4" t="s">
        <v>16</v>
      </c>
      <c r="B86" s="37" t="s">
        <v>75</v>
      </c>
      <c r="C86" s="2" t="s">
        <v>15</v>
      </c>
      <c r="D86" s="5">
        <v>306.77</v>
      </c>
      <c r="E86" s="22"/>
      <c r="F86" s="18" t="str">
        <f t="shared" ref="F86" si="4">IF(E86&lt;&gt;0,IF(D86&lt;&gt;"",D86*E86,E86),"")</f>
        <v/>
      </c>
    </row>
    <row r="87" spans="1:6" x14ac:dyDescent="0.3">
      <c r="B87" s="37"/>
      <c r="D87" s="5"/>
      <c r="E87" s="22"/>
    </row>
    <row r="88" spans="1:6" ht="66" x14ac:dyDescent="0.3">
      <c r="A88" s="4" t="s">
        <v>18</v>
      </c>
      <c r="B88" s="37" t="s">
        <v>58</v>
      </c>
      <c r="C88" s="2" t="s">
        <v>15</v>
      </c>
      <c r="D88" s="5">
        <v>1434.89</v>
      </c>
      <c r="E88" s="22"/>
      <c r="F88" s="18" t="str">
        <f t="shared" si="2"/>
        <v/>
      </c>
    </row>
    <row r="89" spans="1:6" x14ac:dyDescent="0.3">
      <c r="B89" s="37"/>
      <c r="D89" s="5"/>
      <c r="E89" s="22"/>
      <c r="F89" s="18" t="str">
        <f t="shared" si="2"/>
        <v/>
      </c>
    </row>
    <row r="90" spans="1:6" ht="66" x14ac:dyDescent="0.3">
      <c r="A90" s="4" t="s">
        <v>41</v>
      </c>
      <c r="B90" s="37" t="s">
        <v>76</v>
      </c>
      <c r="C90" s="2" t="s">
        <v>15</v>
      </c>
      <c r="D90" s="5">
        <v>58.5</v>
      </c>
      <c r="E90" s="22"/>
      <c r="F90" s="18" t="str">
        <f t="shared" si="2"/>
        <v/>
      </c>
    </row>
    <row r="91" spans="1:6" x14ac:dyDescent="0.3">
      <c r="B91" s="37"/>
      <c r="D91" s="5"/>
      <c r="E91" s="22"/>
    </row>
    <row r="92" spans="1:6" ht="66" x14ac:dyDescent="0.3">
      <c r="A92" s="4" t="s">
        <v>43</v>
      </c>
      <c r="B92" s="3" t="s">
        <v>62</v>
      </c>
      <c r="C92" s="2" t="s">
        <v>50</v>
      </c>
      <c r="D92" s="5">
        <v>198.9</v>
      </c>
      <c r="E92" s="41"/>
      <c r="F92" s="42" t="str">
        <f t="shared" si="2"/>
        <v/>
      </c>
    </row>
    <row r="93" spans="1:6" x14ac:dyDescent="0.3">
      <c r="B93" s="37"/>
      <c r="D93" s="5"/>
      <c r="E93" s="22"/>
    </row>
    <row r="94" spans="1:6" ht="92.4" x14ac:dyDescent="0.3">
      <c r="A94" s="4" t="s">
        <v>44</v>
      </c>
      <c r="B94" s="3" t="s">
        <v>158</v>
      </c>
      <c r="C94" s="2" t="s">
        <v>50</v>
      </c>
      <c r="D94" s="5">
        <v>149.76</v>
      </c>
      <c r="E94" s="41"/>
      <c r="F94" s="42" t="str">
        <f t="shared" si="2"/>
        <v/>
      </c>
    </row>
    <row r="95" spans="1:6" x14ac:dyDescent="0.3">
      <c r="B95" s="37"/>
      <c r="D95" s="5"/>
      <c r="E95" s="22"/>
    </row>
    <row r="96" spans="1:6" ht="52.8" x14ac:dyDescent="0.3">
      <c r="A96" s="3" t="s">
        <v>45</v>
      </c>
      <c r="B96" s="37" t="s">
        <v>145</v>
      </c>
      <c r="C96" s="2" t="s">
        <v>143</v>
      </c>
      <c r="D96" s="5">
        <v>1</v>
      </c>
      <c r="E96" s="23"/>
      <c r="F96" s="18" t="str">
        <f t="shared" si="2"/>
        <v/>
      </c>
    </row>
    <row r="97" spans="1:6" x14ac:dyDescent="0.3">
      <c r="A97" s="3"/>
      <c r="B97" s="37"/>
      <c r="D97" s="5"/>
      <c r="E97" s="23"/>
    </row>
    <row r="99" spans="1:6" ht="52.8" x14ac:dyDescent="0.3">
      <c r="A99" s="4" t="s">
        <v>46</v>
      </c>
      <c r="B99" s="35" t="s">
        <v>162</v>
      </c>
      <c r="C99" s="2" t="s">
        <v>15</v>
      </c>
      <c r="D99" s="18">
        <v>454.9</v>
      </c>
      <c r="F99" s="18" t="str">
        <f t="shared" ref="F99" si="5">IF(E99&lt;&gt;0,IF(D99&lt;&gt;"",D99*E99,E99),"")</f>
        <v/>
      </c>
    </row>
    <row r="101" spans="1:6" ht="132" x14ac:dyDescent="0.3">
      <c r="A101" s="3" t="s">
        <v>47</v>
      </c>
      <c r="B101" s="37" t="s">
        <v>163</v>
      </c>
      <c r="C101" s="2" t="s">
        <v>143</v>
      </c>
      <c r="D101" s="5">
        <v>1</v>
      </c>
      <c r="F101" s="18" t="str">
        <f t="shared" ref="F101" si="6">IF(E101&lt;&gt;0,IF(D101&lt;&gt;"",D101*E101,E101),"")</f>
        <v/>
      </c>
    </row>
    <row r="102" spans="1:6" x14ac:dyDescent="0.3">
      <c r="A102" s="3"/>
      <c r="B102" s="37"/>
      <c r="D102" s="5"/>
      <c r="E102" s="23"/>
    </row>
    <row r="103" spans="1:6" ht="39.6" x14ac:dyDescent="0.3">
      <c r="A103" s="3" t="s">
        <v>48</v>
      </c>
      <c r="B103" s="37" t="s">
        <v>138</v>
      </c>
      <c r="C103" s="7" t="s">
        <v>50</v>
      </c>
      <c r="D103" s="5">
        <v>65.52</v>
      </c>
      <c r="F103" s="18" t="str">
        <f t="shared" ref="F103" si="7">IF(E103&lt;&gt;0,IF(D103&lt;&gt;"",D103*E103,E103),"")</f>
        <v/>
      </c>
    </row>
    <row r="105" spans="1:6" ht="132" x14ac:dyDescent="0.3">
      <c r="A105" s="3" t="s">
        <v>49</v>
      </c>
      <c r="B105" s="37" t="s">
        <v>63</v>
      </c>
      <c r="D105" s="5"/>
      <c r="E105" s="23"/>
    </row>
    <row r="106" spans="1:6" x14ac:dyDescent="0.3">
      <c r="A106" s="3"/>
      <c r="B106" s="37" t="s">
        <v>84</v>
      </c>
      <c r="C106" s="8" t="s">
        <v>42</v>
      </c>
      <c r="D106" s="5">
        <v>35</v>
      </c>
      <c r="E106" s="6"/>
      <c r="F106" s="18" t="str">
        <f t="shared" si="2"/>
        <v/>
      </c>
    </row>
    <row r="107" spans="1:6" x14ac:dyDescent="0.3">
      <c r="A107" s="3"/>
      <c r="B107" s="37" t="s">
        <v>85</v>
      </c>
      <c r="C107" s="8" t="s">
        <v>42</v>
      </c>
      <c r="D107" s="5">
        <v>14</v>
      </c>
      <c r="E107" s="6"/>
      <c r="F107" s="18" t="str">
        <f t="shared" si="2"/>
        <v/>
      </c>
    </row>
    <row r="108" spans="1:6" x14ac:dyDescent="0.3">
      <c r="A108" s="3"/>
      <c r="B108" s="37" t="s">
        <v>86</v>
      </c>
      <c r="C108" s="8" t="s">
        <v>42</v>
      </c>
      <c r="D108" s="5">
        <v>8</v>
      </c>
      <c r="E108" s="6"/>
      <c r="F108" s="18" t="str">
        <f t="shared" si="2"/>
        <v/>
      </c>
    </row>
    <row r="109" spans="1:6" x14ac:dyDescent="0.3">
      <c r="A109" s="3"/>
      <c r="B109" s="37" t="s">
        <v>90</v>
      </c>
      <c r="C109" s="8" t="s">
        <v>42</v>
      </c>
      <c r="D109" s="5">
        <v>8</v>
      </c>
      <c r="E109" s="6"/>
      <c r="F109" s="18" t="str">
        <f t="shared" si="2"/>
        <v/>
      </c>
    </row>
    <row r="110" spans="1:6" x14ac:dyDescent="0.3">
      <c r="A110" s="3"/>
      <c r="B110" s="37" t="s">
        <v>88</v>
      </c>
      <c r="C110" s="8" t="s">
        <v>42</v>
      </c>
      <c r="D110" s="5">
        <v>6</v>
      </c>
      <c r="E110" s="6"/>
      <c r="F110" s="18" t="str">
        <f t="shared" si="2"/>
        <v/>
      </c>
    </row>
    <row r="111" spans="1:6" x14ac:dyDescent="0.3">
      <c r="A111" s="3"/>
      <c r="B111" s="37" t="s">
        <v>87</v>
      </c>
      <c r="C111" s="8" t="s">
        <v>42</v>
      </c>
      <c r="D111" s="5">
        <v>6</v>
      </c>
      <c r="E111" s="6"/>
      <c r="F111" s="18" t="str">
        <f t="shared" si="2"/>
        <v/>
      </c>
    </row>
    <row r="112" spans="1:6" x14ac:dyDescent="0.3">
      <c r="A112" s="3"/>
      <c r="B112" s="37" t="s">
        <v>89</v>
      </c>
      <c r="C112" s="8" t="s">
        <v>42</v>
      </c>
      <c r="D112" s="5">
        <v>15</v>
      </c>
      <c r="E112" s="6"/>
      <c r="F112" s="18" t="str">
        <f t="shared" si="2"/>
        <v/>
      </c>
    </row>
    <row r="113" spans="1:6" x14ac:dyDescent="0.3">
      <c r="A113" s="3"/>
      <c r="B113" s="37" t="s">
        <v>131</v>
      </c>
      <c r="C113" s="8" t="s">
        <v>42</v>
      </c>
      <c r="D113" s="5">
        <v>28</v>
      </c>
      <c r="E113" s="6"/>
      <c r="F113" s="18" t="str">
        <f t="shared" si="2"/>
        <v/>
      </c>
    </row>
    <row r="114" spans="1:6" x14ac:dyDescent="0.3">
      <c r="A114" s="3"/>
      <c r="B114" s="37" t="s">
        <v>129</v>
      </c>
      <c r="C114" s="8" t="s">
        <v>42</v>
      </c>
      <c r="D114" s="5">
        <v>2</v>
      </c>
      <c r="E114" s="6"/>
      <c r="F114" s="18" t="str">
        <f t="shared" si="2"/>
        <v/>
      </c>
    </row>
    <row r="115" spans="1:6" x14ac:dyDescent="0.3">
      <c r="A115" s="3"/>
      <c r="B115" s="37" t="s">
        <v>130</v>
      </c>
      <c r="C115" s="8" t="s">
        <v>42</v>
      </c>
      <c r="D115" s="5">
        <v>7</v>
      </c>
      <c r="E115" s="6"/>
      <c r="F115" s="18" t="str">
        <f t="shared" si="2"/>
        <v/>
      </c>
    </row>
    <row r="116" spans="1:6" x14ac:dyDescent="0.3">
      <c r="A116" s="3"/>
      <c r="B116" s="37" t="s">
        <v>136</v>
      </c>
      <c r="C116" s="8" t="s">
        <v>42</v>
      </c>
      <c r="D116" s="5">
        <v>2</v>
      </c>
      <c r="E116" s="6"/>
      <c r="F116" s="18" t="str">
        <f t="shared" si="2"/>
        <v/>
      </c>
    </row>
    <row r="117" spans="1:6" x14ac:dyDescent="0.3">
      <c r="A117" s="3"/>
      <c r="B117" s="37" t="s">
        <v>149</v>
      </c>
      <c r="C117" s="8" t="s">
        <v>42</v>
      </c>
      <c r="D117" s="5">
        <v>1</v>
      </c>
      <c r="E117" s="6"/>
      <c r="F117" s="18" t="str">
        <f t="shared" si="2"/>
        <v/>
      </c>
    </row>
    <row r="118" spans="1:6" x14ac:dyDescent="0.3">
      <c r="A118" s="3"/>
      <c r="B118" s="37" t="s">
        <v>133</v>
      </c>
      <c r="C118" s="8" t="s">
        <v>42</v>
      </c>
      <c r="D118" s="5">
        <v>4</v>
      </c>
      <c r="E118" s="6"/>
      <c r="F118" s="18" t="str">
        <f t="shared" si="2"/>
        <v/>
      </c>
    </row>
    <row r="119" spans="1:6" x14ac:dyDescent="0.3">
      <c r="A119" s="3"/>
      <c r="B119" s="37" t="s">
        <v>150</v>
      </c>
      <c r="C119" s="8" t="s">
        <v>42</v>
      </c>
      <c r="D119" s="5">
        <v>4</v>
      </c>
      <c r="E119" s="6"/>
      <c r="F119" s="18" t="str">
        <f t="shared" si="2"/>
        <v/>
      </c>
    </row>
    <row r="120" spans="1:6" x14ac:dyDescent="0.3">
      <c r="A120" s="3"/>
      <c r="B120" s="37" t="s">
        <v>151</v>
      </c>
      <c r="C120" s="8" t="s">
        <v>42</v>
      </c>
      <c r="D120" s="5">
        <v>4</v>
      </c>
      <c r="E120" s="6"/>
      <c r="F120" s="18" t="str">
        <f t="shared" si="2"/>
        <v/>
      </c>
    </row>
    <row r="121" spans="1:6" x14ac:dyDescent="0.3">
      <c r="A121" s="3"/>
      <c r="B121" s="37" t="s">
        <v>134</v>
      </c>
      <c r="C121" s="8" t="s">
        <v>42</v>
      </c>
      <c r="D121" s="5">
        <v>8</v>
      </c>
      <c r="E121" s="6"/>
      <c r="F121" s="18" t="str">
        <f t="shared" si="2"/>
        <v/>
      </c>
    </row>
    <row r="122" spans="1:6" x14ac:dyDescent="0.3">
      <c r="A122" s="3"/>
      <c r="B122" s="37" t="s">
        <v>91</v>
      </c>
      <c r="C122" s="8" t="s">
        <v>42</v>
      </c>
      <c r="D122" s="5">
        <v>17</v>
      </c>
      <c r="E122" s="6"/>
      <c r="F122" s="18" t="str">
        <f t="shared" si="2"/>
        <v/>
      </c>
    </row>
    <row r="123" spans="1:6" x14ac:dyDescent="0.3">
      <c r="A123" s="3"/>
      <c r="B123" s="37" t="s">
        <v>152</v>
      </c>
      <c r="C123" s="8" t="s">
        <v>42</v>
      </c>
      <c r="D123" s="5">
        <v>1</v>
      </c>
      <c r="E123" s="6"/>
      <c r="F123" s="18" t="str">
        <f t="shared" si="2"/>
        <v/>
      </c>
    </row>
    <row r="124" spans="1:6" x14ac:dyDescent="0.3">
      <c r="A124" s="3"/>
      <c r="B124" s="37" t="s">
        <v>154</v>
      </c>
      <c r="C124" s="8" t="s">
        <v>42</v>
      </c>
      <c r="D124" s="5">
        <v>15</v>
      </c>
      <c r="E124" s="6"/>
      <c r="F124" s="18" t="str">
        <f t="shared" si="2"/>
        <v/>
      </c>
    </row>
    <row r="125" spans="1:6" x14ac:dyDescent="0.3">
      <c r="A125" s="3"/>
      <c r="B125" s="37" t="s">
        <v>153</v>
      </c>
      <c r="C125" s="8" t="s">
        <v>42</v>
      </c>
      <c r="D125" s="5">
        <v>1</v>
      </c>
      <c r="E125" s="6"/>
      <c r="F125" s="18" t="str">
        <f t="shared" si="2"/>
        <v/>
      </c>
    </row>
    <row r="126" spans="1:6" x14ac:dyDescent="0.3">
      <c r="A126" s="3"/>
      <c r="B126" s="37" t="s">
        <v>155</v>
      </c>
      <c r="C126" s="8" t="s">
        <v>42</v>
      </c>
      <c r="D126" s="5">
        <v>1</v>
      </c>
      <c r="E126" s="6"/>
      <c r="F126" s="18" t="str">
        <f t="shared" si="2"/>
        <v/>
      </c>
    </row>
    <row r="127" spans="1:6" x14ac:dyDescent="0.3">
      <c r="A127" s="3"/>
      <c r="B127" s="37" t="s">
        <v>156</v>
      </c>
      <c r="C127" s="8" t="s">
        <v>42</v>
      </c>
      <c r="D127" s="5">
        <v>4</v>
      </c>
      <c r="E127" s="6"/>
      <c r="F127" s="18" t="str">
        <f t="shared" si="2"/>
        <v/>
      </c>
    </row>
    <row r="128" spans="1:6" x14ac:dyDescent="0.3">
      <c r="A128" s="3"/>
      <c r="B128" s="37" t="s">
        <v>132</v>
      </c>
      <c r="C128" s="8" t="s">
        <v>42</v>
      </c>
      <c r="D128" s="5">
        <v>4</v>
      </c>
      <c r="E128" s="6"/>
      <c r="F128" s="18" t="str">
        <f t="shared" ref="F128:F129" si="8">IF(E128&lt;&gt;0,IF(D128&lt;&gt;"",D128*E128,E128),"")</f>
        <v/>
      </c>
    </row>
    <row r="129" spans="1:6" ht="26.4" x14ac:dyDescent="0.3">
      <c r="A129" s="3"/>
      <c r="B129" s="37" t="s">
        <v>157</v>
      </c>
      <c r="C129" s="8" t="s">
        <v>42</v>
      </c>
      <c r="D129" s="5">
        <v>1</v>
      </c>
      <c r="E129" s="6"/>
      <c r="F129" s="18" t="str">
        <f t="shared" si="8"/>
        <v/>
      </c>
    </row>
    <row r="130" spans="1:6" ht="13.8" thickBot="1" x14ac:dyDescent="0.35">
      <c r="E130" s="18" t="s">
        <v>229</v>
      </c>
    </row>
    <row r="131" spans="1:6" ht="13.8" thickBot="1" x14ac:dyDescent="0.35">
      <c r="B131" s="36" t="s">
        <v>54</v>
      </c>
      <c r="C131" s="13"/>
      <c r="D131" s="10"/>
      <c r="E131" s="10" t="s">
        <v>203</v>
      </c>
      <c r="F131" s="25">
        <f>SUM(F64:F129)</f>
        <v>0</v>
      </c>
    </row>
    <row r="132" spans="1:6" x14ac:dyDescent="0.3">
      <c r="E132" s="18" t="s">
        <v>229</v>
      </c>
    </row>
    <row r="133" spans="1:6" ht="13.8" x14ac:dyDescent="0.3">
      <c r="B133" s="34" t="s">
        <v>97</v>
      </c>
      <c r="E133" s="18" t="s">
        <v>229</v>
      </c>
    </row>
    <row r="134" spans="1:6" x14ac:dyDescent="0.3">
      <c r="E134" s="18" t="s">
        <v>229</v>
      </c>
    </row>
    <row r="135" spans="1:6" ht="132" x14ac:dyDescent="0.3">
      <c r="A135" s="45" t="s">
        <v>5</v>
      </c>
      <c r="B135" s="38" t="s">
        <v>164</v>
      </c>
      <c r="C135" s="8" t="s">
        <v>98</v>
      </c>
      <c r="D135" s="9">
        <v>11.7</v>
      </c>
      <c r="E135" s="9"/>
      <c r="F135" s="18" t="str">
        <f t="shared" ref="F135" si="9">IF(E135&lt;&gt;0,IF(D135&lt;&gt;"",D135*E135,E135),"")</f>
        <v/>
      </c>
    </row>
    <row r="136" spans="1:6" x14ac:dyDescent="0.3">
      <c r="A136" s="45"/>
      <c r="B136" s="38"/>
      <c r="C136" s="8"/>
      <c r="D136" s="9"/>
      <c r="E136" s="9"/>
    </row>
    <row r="137" spans="1:6" ht="52.8" x14ac:dyDescent="0.3">
      <c r="A137" s="45" t="s">
        <v>6</v>
      </c>
      <c r="B137" s="38" t="s">
        <v>125</v>
      </c>
      <c r="C137" s="8" t="s">
        <v>14</v>
      </c>
      <c r="D137" s="9">
        <v>121.1</v>
      </c>
      <c r="E137" s="9"/>
      <c r="F137" s="18" t="str">
        <f t="shared" ref="F137" si="10">IF(E137&lt;&gt;0,IF(D137&lt;&gt;"",D137*E137,E137),"")</f>
        <v/>
      </c>
    </row>
    <row r="138" spans="1:6" x14ac:dyDescent="0.3">
      <c r="A138" s="45"/>
      <c r="B138" s="38"/>
      <c r="C138" s="8"/>
      <c r="D138" s="9"/>
      <c r="E138" s="9"/>
    </row>
    <row r="139" spans="1:6" ht="52.8" x14ac:dyDescent="0.3">
      <c r="A139" s="45" t="s">
        <v>7</v>
      </c>
      <c r="B139" s="38" t="s">
        <v>165</v>
      </c>
      <c r="C139" s="8" t="s">
        <v>98</v>
      </c>
      <c r="D139" s="9">
        <v>11.7</v>
      </c>
      <c r="E139" s="9"/>
      <c r="F139" s="18" t="str">
        <f t="shared" ref="F139" si="11">IF(E139&lt;&gt;0,IF(D139&lt;&gt;"",D139*E139,E139),"")</f>
        <v/>
      </c>
    </row>
    <row r="140" spans="1:6" x14ac:dyDescent="0.3">
      <c r="A140" s="45"/>
      <c r="B140" s="38"/>
      <c r="C140" s="8"/>
      <c r="D140" s="9"/>
      <c r="E140" s="9"/>
    </row>
    <row r="141" spans="1:6" ht="39.6" x14ac:dyDescent="0.3">
      <c r="A141" s="56" t="s">
        <v>8</v>
      </c>
      <c r="B141" s="57" t="s">
        <v>199</v>
      </c>
      <c r="C141" s="58" t="s">
        <v>42</v>
      </c>
      <c r="D141" s="59">
        <v>10</v>
      </c>
      <c r="E141" s="59"/>
      <c r="F141" s="60" t="str">
        <f>IF(E141&lt;&gt;0,IF(D141&lt;&gt;"",D141*E141,E141),"")</f>
        <v/>
      </c>
    </row>
    <row r="142" spans="1:6" ht="13.8" x14ac:dyDescent="0.3">
      <c r="A142" s="56"/>
      <c r="B142" s="57"/>
      <c r="C142" s="58"/>
      <c r="D142" s="59"/>
      <c r="E142" s="59"/>
      <c r="F142" s="60"/>
    </row>
    <row r="143" spans="1:6" ht="79.2" x14ac:dyDescent="0.3">
      <c r="A143" s="56" t="s">
        <v>16</v>
      </c>
      <c r="B143" s="57" t="s">
        <v>200</v>
      </c>
      <c r="C143" s="58" t="s">
        <v>42</v>
      </c>
      <c r="D143" s="59">
        <v>10</v>
      </c>
      <c r="E143" s="59"/>
      <c r="F143" s="60" t="str">
        <f>IF(E143&lt;&gt;0,IF(D143&lt;&gt;"",D143*E143,E143),"")</f>
        <v/>
      </c>
    </row>
    <row r="144" spans="1:6" ht="13.8" x14ac:dyDescent="0.3">
      <c r="A144" s="56"/>
      <c r="B144" s="57"/>
      <c r="C144" s="58"/>
      <c r="D144" s="59"/>
      <c r="E144" s="59"/>
      <c r="F144" s="60" t="str">
        <f t="shared" ref="F144:F145" si="12">IF(E144&lt;&gt;0,IF(D144&lt;&gt;"",D144*E144,E144),"")</f>
        <v/>
      </c>
    </row>
    <row r="145" spans="1:6" ht="132" x14ac:dyDescent="0.3">
      <c r="A145" s="56" t="s">
        <v>18</v>
      </c>
      <c r="B145" s="57" t="s">
        <v>201</v>
      </c>
      <c r="C145" s="58" t="s">
        <v>114</v>
      </c>
      <c r="D145" s="59">
        <v>50</v>
      </c>
      <c r="E145" s="59"/>
      <c r="F145" s="60" t="str">
        <f t="shared" si="12"/>
        <v/>
      </c>
    </row>
    <row r="146" spans="1:6" ht="14.4" thickBot="1" x14ac:dyDescent="0.35">
      <c r="A146" s="56"/>
      <c r="B146" s="57"/>
      <c r="C146" s="58"/>
      <c r="D146" s="59"/>
      <c r="E146" s="59" t="s">
        <v>229</v>
      </c>
      <c r="F146" s="60"/>
    </row>
    <row r="147" spans="1:6" ht="13.8" thickBot="1" x14ac:dyDescent="0.35">
      <c r="A147" s="45"/>
      <c r="B147" s="36" t="s">
        <v>99</v>
      </c>
      <c r="C147" s="13"/>
      <c r="D147" s="10"/>
      <c r="E147" s="10" t="s">
        <v>203</v>
      </c>
      <c r="F147" s="25">
        <f>SUM(F135:F145)</f>
        <v>0</v>
      </c>
    </row>
    <row r="148" spans="1:6" x14ac:dyDescent="0.3">
      <c r="E148" s="18" t="s">
        <v>229</v>
      </c>
    </row>
    <row r="149" spans="1:6" ht="13.8" x14ac:dyDescent="0.3">
      <c r="B149" s="34" t="s">
        <v>100</v>
      </c>
      <c r="E149" s="18" t="s">
        <v>229</v>
      </c>
    </row>
    <row r="150" spans="1:6" x14ac:dyDescent="0.3">
      <c r="A150" s="45"/>
      <c r="B150" s="38"/>
      <c r="C150" s="8"/>
      <c r="D150" s="9"/>
      <c r="E150" s="9" t="s">
        <v>229</v>
      </c>
    </row>
    <row r="151" spans="1:6" ht="66" x14ac:dyDescent="0.3">
      <c r="A151" s="45" t="s">
        <v>5</v>
      </c>
      <c r="B151" s="38" t="s">
        <v>64</v>
      </c>
      <c r="C151" s="8" t="s">
        <v>14</v>
      </c>
      <c r="D151" s="9">
        <v>263.25</v>
      </c>
      <c r="E151" s="9"/>
      <c r="F151" s="18" t="str">
        <f t="shared" ref="F151" si="13">IF(E151&lt;&gt;0,IF(D151&lt;&gt;"",D151*E151,E151),"")</f>
        <v/>
      </c>
    </row>
    <row r="152" spans="1:6" x14ac:dyDescent="0.3">
      <c r="A152" s="45"/>
      <c r="B152" s="38"/>
      <c r="C152" s="8"/>
      <c r="D152" s="9"/>
      <c r="E152" s="9"/>
    </row>
    <row r="153" spans="1:6" ht="118.8" x14ac:dyDescent="0.3">
      <c r="A153" s="45" t="s">
        <v>6</v>
      </c>
      <c r="B153" s="38" t="s">
        <v>166</v>
      </c>
      <c r="C153" s="8" t="s">
        <v>14</v>
      </c>
      <c r="D153" s="9">
        <v>409.5</v>
      </c>
      <c r="E153" s="9"/>
      <c r="F153" s="18" t="str">
        <f t="shared" ref="F153" si="14">IF(E153&lt;&gt;0,IF(D153&lt;&gt;"",D153*E153,E153),"")</f>
        <v/>
      </c>
    </row>
    <row r="154" spans="1:6" x14ac:dyDescent="0.3">
      <c r="A154" s="45"/>
      <c r="B154" s="38"/>
      <c r="C154" s="8"/>
      <c r="D154" s="9"/>
      <c r="E154" s="9"/>
    </row>
    <row r="155" spans="1:6" ht="92.4" x14ac:dyDescent="0.3">
      <c r="A155" s="45" t="s">
        <v>7</v>
      </c>
      <c r="B155" s="38" t="s">
        <v>112</v>
      </c>
      <c r="C155" s="8" t="s">
        <v>77</v>
      </c>
      <c r="D155" s="9">
        <v>19</v>
      </c>
      <c r="E155" s="9"/>
      <c r="F155" s="18" t="str">
        <f t="shared" ref="F155" si="15">IF(E155&lt;&gt;0,IF(D155&lt;&gt;"",D155*E155,E155),"")</f>
        <v/>
      </c>
    </row>
    <row r="156" spans="1:6" x14ac:dyDescent="0.3">
      <c r="A156" s="45"/>
      <c r="B156" s="38"/>
      <c r="C156" s="8"/>
      <c r="D156" s="9"/>
      <c r="E156" s="9"/>
    </row>
    <row r="157" spans="1:6" ht="39.6" x14ac:dyDescent="0.3">
      <c r="A157" s="45" t="s">
        <v>8</v>
      </c>
      <c r="B157" s="38" t="s">
        <v>78</v>
      </c>
      <c r="C157" s="8" t="s">
        <v>77</v>
      </c>
      <c r="D157" s="9">
        <v>19</v>
      </c>
      <c r="E157" s="9"/>
      <c r="F157" s="18" t="str">
        <f t="shared" ref="F157" si="16">IF(E157&lt;&gt;0,IF(D157&lt;&gt;"",D157*E157,E157),"")</f>
        <v/>
      </c>
    </row>
    <row r="158" spans="1:6" x14ac:dyDescent="0.3">
      <c r="A158" s="45"/>
      <c r="B158" s="38"/>
      <c r="C158" s="8"/>
      <c r="D158" s="9"/>
      <c r="E158" s="9"/>
    </row>
    <row r="159" spans="1:6" ht="52.8" x14ac:dyDescent="0.3">
      <c r="A159" s="45" t="s">
        <v>16</v>
      </c>
      <c r="B159" s="38" t="s">
        <v>113</v>
      </c>
      <c r="C159" s="8" t="s">
        <v>114</v>
      </c>
      <c r="D159" s="9">
        <v>198.9</v>
      </c>
      <c r="E159" s="9"/>
      <c r="F159" s="18" t="str">
        <f t="shared" ref="F159" si="17">IF(E159&lt;&gt;0,IF(D159&lt;&gt;"",D159*E159,E159),"")</f>
        <v/>
      </c>
    </row>
    <row r="160" spans="1:6" x14ac:dyDescent="0.3">
      <c r="A160" s="45"/>
      <c r="B160" s="38"/>
      <c r="C160" s="8"/>
      <c r="D160" s="9"/>
      <c r="E160" s="9"/>
    </row>
    <row r="161" spans="1:6" ht="52.8" x14ac:dyDescent="0.3">
      <c r="A161" s="45" t="s">
        <v>18</v>
      </c>
      <c r="B161" s="38" t="s">
        <v>117</v>
      </c>
      <c r="C161" s="8" t="s">
        <v>42</v>
      </c>
      <c r="D161" s="9">
        <v>66</v>
      </c>
      <c r="E161" s="9"/>
      <c r="F161" s="18" t="str">
        <f t="shared" ref="F161" si="18">IF(E161&lt;&gt;0,IF(D161&lt;&gt;"",D161*E161,E161),"")</f>
        <v/>
      </c>
    </row>
    <row r="162" spans="1:6" x14ac:dyDescent="0.3">
      <c r="A162" s="45"/>
      <c r="B162" s="38"/>
      <c r="C162" s="8"/>
      <c r="D162" s="9"/>
      <c r="E162" s="9"/>
    </row>
    <row r="163" spans="1:6" ht="66" x14ac:dyDescent="0.3">
      <c r="A163" s="45" t="s">
        <v>41</v>
      </c>
      <c r="B163" s="38" t="s">
        <v>128</v>
      </c>
      <c r="C163" s="8" t="s">
        <v>42</v>
      </c>
      <c r="D163" s="9">
        <v>56</v>
      </c>
      <c r="E163" s="9"/>
      <c r="F163" s="18" t="str">
        <f t="shared" ref="F163" si="19">IF(E163&lt;&gt;0,IF(D163&lt;&gt;"",D163*E163,E163),"")</f>
        <v/>
      </c>
    </row>
    <row r="164" spans="1:6" x14ac:dyDescent="0.3">
      <c r="A164" s="45"/>
      <c r="B164" s="38"/>
      <c r="C164" s="8"/>
      <c r="D164" s="9"/>
      <c r="E164" s="9"/>
    </row>
    <row r="165" spans="1:6" ht="145.19999999999999" x14ac:dyDescent="0.3">
      <c r="A165" s="45" t="s">
        <v>43</v>
      </c>
      <c r="B165" s="38" t="s">
        <v>147</v>
      </c>
      <c r="C165" s="8" t="s">
        <v>114</v>
      </c>
      <c r="D165" s="9">
        <v>11.7</v>
      </c>
      <c r="E165" s="9"/>
      <c r="F165" s="18" t="str">
        <f t="shared" ref="F165" si="20">IF(E165&lt;&gt;0,IF(D165&lt;&gt;"",D165*E165,E165),"")</f>
        <v/>
      </c>
    </row>
    <row r="166" spans="1:6" x14ac:dyDescent="0.3">
      <c r="A166" s="45"/>
      <c r="B166" s="38"/>
      <c r="C166" s="8"/>
      <c r="D166" s="9"/>
      <c r="E166" s="9"/>
    </row>
    <row r="167" spans="1:6" ht="66" x14ac:dyDescent="0.3">
      <c r="A167" s="4" t="s">
        <v>44</v>
      </c>
      <c r="B167" s="38" t="s">
        <v>192</v>
      </c>
      <c r="C167" s="2" t="s">
        <v>114</v>
      </c>
      <c r="D167" s="18">
        <v>15.84</v>
      </c>
      <c r="F167" s="18" t="str">
        <f t="shared" ref="F167" si="21">IF(E167&lt;&gt;0,IF(D167&lt;&gt;"",D167*E167,E167),"")</f>
        <v/>
      </c>
    </row>
    <row r="168" spans="1:6" x14ac:dyDescent="0.3">
      <c r="A168" s="45"/>
      <c r="B168" s="38"/>
      <c r="C168" s="8"/>
      <c r="D168" s="9"/>
      <c r="E168" s="9"/>
    </row>
    <row r="169" spans="1:6" ht="52.8" x14ac:dyDescent="0.3">
      <c r="A169" s="4" t="s">
        <v>45</v>
      </c>
      <c r="B169" s="38" t="s">
        <v>193</v>
      </c>
      <c r="C169" s="2" t="s">
        <v>114</v>
      </c>
      <c r="D169" s="18">
        <v>15.84</v>
      </c>
      <c r="F169" s="18" t="str">
        <f t="shared" ref="F169:F171" si="22">IF(E169&lt;&gt;0,IF(D169&lt;&gt;"",D169*E169,E169),"")</f>
        <v/>
      </c>
    </row>
    <row r="170" spans="1:6" x14ac:dyDescent="0.3">
      <c r="A170" s="45"/>
      <c r="B170" s="38"/>
      <c r="C170" s="8"/>
      <c r="D170" s="9"/>
      <c r="E170" s="9"/>
      <c r="F170" s="18" t="str">
        <f t="shared" si="22"/>
        <v/>
      </c>
    </row>
    <row r="171" spans="1:6" ht="52.8" x14ac:dyDescent="0.3">
      <c r="A171" s="62" t="s">
        <v>46</v>
      </c>
      <c r="B171" s="57" t="s">
        <v>202</v>
      </c>
      <c r="C171" s="58" t="s">
        <v>42</v>
      </c>
      <c r="D171" s="59">
        <v>4</v>
      </c>
      <c r="E171" s="59"/>
      <c r="F171" s="18" t="str">
        <f t="shared" si="22"/>
        <v/>
      </c>
    </row>
    <row r="172" spans="1:6" ht="14.4" thickBot="1" x14ac:dyDescent="0.35">
      <c r="A172" s="62"/>
      <c r="B172" s="57"/>
      <c r="C172" s="58"/>
      <c r="D172" s="59"/>
      <c r="E172" s="59" t="s">
        <v>229</v>
      </c>
      <c r="F172" s="61"/>
    </row>
    <row r="173" spans="1:6" ht="13.8" thickBot="1" x14ac:dyDescent="0.35">
      <c r="B173" s="36" t="s">
        <v>118</v>
      </c>
      <c r="C173" s="13"/>
      <c r="D173" s="10"/>
      <c r="E173" s="10" t="s">
        <v>203</v>
      </c>
      <c r="F173" s="25">
        <f>SUM(F150:F171)</f>
        <v>0</v>
      </c>
    </row>
    <row r="174" spans="1:6" x14ac:dyDescent="0.3">
      <c r="E174" s="18" t="s">
        <v>229</v>
      </c>
    </row>
    <row r="175" spans="1:6" ht="13.8" x14ac:dyDescent="0.3">
      <c r="B175" s="34" t="s">
        <v>101</v>
      </c>
      <c r="E175" s="18" t="s">
        <v>229</v>
      </c>
    </row>
    <row r="176" spans="1:6" x14ac:dyDescent="0.3">
      <c r="E176" s="18" t="s">
        <v>229</v>
      </c>
    </row>
    <row r="177" spans="1:6" ht="145.19999999999999" x14ac:dyDescent="0.3">
      <c r="A177" s="50" t="s">
        <v>5</v>
      </c>
      <c r="B177" s="35" t="s">
        <v>167</v>
      </c>
      <c r="C177" s="2" t="s">
        <v>50</v>
      </c>
      <c r="D177" s="5">
        <v>486.7</v>
      </c>
      <c r="E177" s="5"/>
      <c r="F177" s="18" t="str">
        <f t="shared" ref="F177:F199" si="23">IF(E177&lt;&gt;0,IF(D177&lt;&gt;"",D177*E177,E177),"")</f>
        <v/>
      </c>
    </row>
    <row r="178" spans="1:6" x14ac:dyDescent="0.3">
      <c r="A178" s="50"/>
      <c r="D178" s="5"/>
      <c r="E178" s="5"/>
      <c r="F178" s="18" t="str">
        <f t="shared" si="23"/>
        <v/>
      </c>
    </row>
    <row r="179" spans="1:6" ht="343.2" x14ac:dyDescent="0.3">
      <c r="A179" s="50" t="s">
        <v>6</v>
      </c>
      <c r="B179" s="35" t="s">
        <v>183</v>
      </c>
      <c r="D179" s="9"/>
      <c r="E179" s="5"/>
      <c r="F179" s="18" t="str">
        <f t="shared" si="23"/>
        <v/>
      </c>
    </row>
    <row r="180" spans="1:6" x14ac:dyDescent="0.3">
      <c r="A180" s="50"/>
      <c r="B180" s="35" t="s">
        <v>182</v>
      </c>
      <c r="C180" s="2" t="s">
        <v>50</v>
      </c>
      <c r="D180" s="9">
        <v>544.04999999999995</v>
      </c>
      <c r="E180" s="5"/>
      <c r="F180" s="18" t="str">
        <f t="shared" si="23"/>
        <v/>
      </c>
    </row>
    <row r="181" spans="1:6" x14ac:dyDescent="0.3">
      <c r="A181" s="50"/>
      <c r="D181" s="9"/>
      <c r="E181" s="5"/>
    </row>
    <row r="182" spans="1:6" ht="316.8" x14ac:dyDescent="0.3">
      <c r="A182" s="50" t="s">
        <v>6</v>
      </c>
      <c r="B182" s="31" t="s">
        <v>196</v>
      </c>
      <c r="D182" s="9"/>
      <c r="E182" s="5"/>
      <c r="F182" s="18" t="str">
        <f t="shared" ref="F182:F183" si="24">IF(E182&lt;&gt;0,IF(D182&lt;&gt;"",D182*E182,E182),"")</f>
        <v/>
      </c>
    </row>
    <row r="183" spans="1:6" x14ac:dyDescent="0.3">
      <c r="A183" s="50"/>
      <c r="B183" s="35" t="s">
        <v>115</v>
      </c>
      <c r="C183" s="2" t="s">
        <v>50</v>
      </c>
      <c r="D183" s="9">
        <v>87.75</v>
      </c>
      <c r="E183" s="5"/>
      <c r="F183" s="18" t="str">
        <f t="shared" si="24"/>
        <v/>
      </c>
    </row>
    <row r="184" spans="1:6" x14ac:dyDescent="0.3">
      <c r="A184" s="50"/>
      <c r="D184" s="9"/>
      <c r="E184" s="5"/>
    </row>
    <row r="185" spans="1:6" ht="303.60000000000002" x14ac:dyDescent="0.3">
      <c r="A185" s="51" t="s">
        <v>7</v>
      </c>
      <c r="B185" s="31" t="s">
        <v>197</v>
      </c>
      <c r="C185" s="14"/>
      <c r="D185" s="20"/>
      <c r="E185" s="20"/>
      <c r="F185" s="18" t="str">
        <f t="shared" si="23"/>
        <v/>
      </c>
    </row>
    <row r="186" spans="1:6" ht="303.60000000000002" x14ac:dyDescent="0.3">
      <c r="A186" s="51"/>
      <c r="B186" s="30" t="s">
        <v>168</v>
      </c>
      <c r="C186" s="14"/>
      <c r="D186" s="20"/>
      <c r="E186" s="20"/>
    </row>
    <row r="187" spans="1:6" ht="26.4" x14ac:dyDescent="0.3">
      <c r="B187" s="35" t="s">
        <v>180</v>
      </c>
      <c r="C187" s="2" t="s">
        <v>50</v>
      </c>
      <c r="D187" s="5">
        <v>3504.15</v>
      </c>
      <c r="E187" s="5"/>
      <c r="F187" s="18" t="str">
        <f t="shared" ref="F187:F188" si="25">IF(E187&lt;&gt;0,IF(D187&lt;&gt;"",D187*E187,E187),"")</f>
        <v/>
      </c>
    </row>
    <row r="188" spans="1:6" ht="26.4" x14ac:dyDescent="0.3">
      <c r="B188" s="35" t="s">
        <v>181</v>
      </c>
      <c r="C188" s="2" t="s">
        <v>50</v>
      </c>
      <c r="D188" s="5">
        <v>1276.28</v>
      </c>
      <c r="E188" s="5"/>
      <c r="F188" s="18" t="str">
        <f t="shared" si="25"/>
        <v/>
      </c>
    </row>
    <row r="189" spans="1:6" x14ac:dyDescent="0.3">
      <c r="B189" s="35" t="s">
        <v>189</v>
      </c>
      <c r="C189" s="2" t="s">
        <v>50</v>
      </c>
      <c r="D189" s="5">
        <v>198.9</v>
      </c>
      <c r="E189" s="5"/>
      <c r="F189" s="18" t="str">
        <f t="shared" si="23"/>
        <v/>
      </c>
    </row>
    <row r="190" spans="1:6" ht="26.4" x14ac:dyDescent="0.3">
      <c r="B190" s="35" t="s">
        <v>116</v>
      </c>
      <c r="C190" s="2" t="s">
        <v>50</v>
      </c>
      <c r="D190" s="5">
        <v>725.4</v>
      </c>
      <c r="E190" s="5"/>
      <c r="F190" s="18" t="str">
        <f t="shared" si="23"/>
        <v/>
      </c>
    </row>
    <row r="191" spans="1:6" x14ac:dyDescent="0.3">
      <c r="B191" s="38" t="s">
        <v>126</v>
      </c>
      <c r="C191" s="2" t="s">
        <v>15</v>
      </c>
      <c r="D191" s="5">
        <v>4675.04</v>
      </c>
      <c r="E191" s="5"/>
      <c r="F191" s="18" t="str">
        <f t="shared" si="23"/>
        <v/>
      </c>
    </row>
    <row r="192" spans="1:6" x14ac:dyDescent="0.3">
      <c r="B192" s="38"/>
      <c r="D192" s="5"/>
      <c r="E192" s="5"/>
    </row>
    <row r="193" spans="1:6" x14ac:dyDescent="0.3">
      <c r="D193" s="5"/>
      <c r="E193" s="5"/>
    </row>
    <row r="194" spans="1:6" ht="118.8" x14ac:dyDescent="0.3">
      <c r="A194" s="50" t="s">
        <v>16</v>
      </c>
      <c r="B194" s="38" t="s">
        <v>119</v>
      </c>
      <c r="C194" s="8" t="s">
        <v>50</v>
      </c>
      <c r="D194" s="5">
        <f>SUM(D187+D189+D190+D188)</f>
        <v>5704.73</v>
      </c>
      <c r="F194" s="18" t="str">
        <f t="shared" ref="F194" si="26">IF(E194&lt;&gt;0,IF(D194&lt;&gt;"",D194*E194,E194),"")</f>
        <v/>
      </c>
    </row>
    <row r="195" spans="1:6" x14ac:dyDescent="0.3">
      <c r="B195" s="38"/>
      <c r="C195" s="8"/>
      <c r="D195" s="5"/>
      <c r="F195" s="18" t="str">
        <f t="shared" si="23"/>
        <v/>
      </c>
    </row>
    <row r="196" spans="1:6" ht="105.6" x14ac:dyDescent="0.3">
      <c r="A196" s="50" t="s">
        <v>16</v>
      </c>
      <c r="B196" s="38" t="s">
        <v>148</v>
      </c>
      <c r="C196" s="2" t="s">
        <v>15</v>
      </c>
      <c r="D196" s="5">
        <f>D191</f>
        <v>4675.04</v>
      </c>
      <c r="F196" s="18" t="str">
        <f t="shared" si="23"/>
        <v/>
      </c>
    </row>
    <row r="197" spans="1:6" x14ac:dyDescent="0.3">
      <c r="B197" s="38"/>
      <c r="C197" s="8"/>
      <c r="D197" s="5"/>
    </row>
    <row r="198" spans="1:6" x14ac:dyDescent="0.3">
      <c r="B198" s="38"/>
      <c r="C198" s="8"/>
      <c r="D198" s="5"/>
    </row>
    <row r="199" spans="1:6" ht="132" x14ac:dyDescent="0.3">
      <c r="A199" s="50" t="s">
        <v>18</v>
      </c>
      <c r="B199" s="35" t="s">
        <v>179</v>
      </c>
      <c r="C199" s="8" t="s">
        <v>50</v>
      </c>
      <c r="D199" s="5">
        <f>SUM(D180+D183)</f>
        <v>631.79999999999995</v>
      </c>
      <c r="F199" s="18" t="str">
        <f t="shared" si="23"/>
        <v/>
      </c>
    </row>
    <row r="200" spans="1:6" x14ac:dyDescent="0.3">
      <c r="A200" s="50"/>
      <c r="C200" s="8"/>
      <c r="D200" s="5"/>
      <c r="E200" s="18" t="s">
        <v>229</v>
      </c>
    </row>
    <row r="201" spans="1:6" ht="13.8" thickBot="1" x14ac:dyDescent="0.35">
      <c r="A201" s="50"/>
      <c r="C201" s="8"/>
      <c r="D201" s="5"/>
      <c r="E201" s="18" t="s">
        <v>229</v>
      </c>
    </row>
    <row r="202" spans="1:6" ht="13.8" thickBot="1" x14ac:dyDescent="0.35">
      <c r="B202" s="36" t="s">
        <v>102</v>
      </c>
      <c r="C202" s="13"/>
      <c r="D202" s="10"/>
      <c r="E202" s="10" t="s">
        <v>203</v>
      </c>
      <c r="F202" s="25">
        <f>SUM(F177:F201)</f>
        <v>0</v>
      </c>
    </row>
    <row r="203" spans="1:6" x14ac:dyDescent="0.3">
      <c r="B203" s="32"/>
      <c r="C203" s="13"/>
      <c r="E203" s="10" t="s">
        <v>229</v>
      </c>
      <c r="F203" s="10"/>
    </row>
    <row r="204" spans="1:6" ht="13.8" x14ac:dyDescent="0.3">
      <c r="B204" s="34" t="s">
        <v>103</v>
      </c>
      <c r="E204" s="18" t="s">
        <v>229</v>
      </c>
    </row>
    <row r="205" spans="1:6" ht="13.8" x14ac:dyDescent="0.3">
      <c r="B205" s="34"/>
      <c r="E205" s="18" t="s">
        <v>229</v>
      </c>
    </row>
    <row r="206" spans="1:6" x14ac:dyDescent="0.3">
      <c r="B206" s="32" t="s">
        <v>81</v>
      </c>
      <c r="C206" s="13"/>
      <c r="E206" s="18" t="s">
        <v>229</v>
      </c>
    </row>
    <row r="207" spans="1:6" x14ac:dyDescent="0.3">
      <c r="B207" s="32"/>
      <c r="C207" s="13"/>
      <c r="E207" s="18" t="s">
        <v>229</v>
      </c>
    </row>
    <row r="208" spans="1:6" ht="66" x14ac:dyDescent="0.3">
      <c r="A208" s="3" t="s">
        <v>5</v>
      </c>
      <c r="B208" s="37" t="s">
        <v>93</v>
      </c>
      <c r="C208" s="7" t="s">
        <v>50</v>
      </c>
      <c r="D208" s="5">
        <v>315.89999999999998</v>
      </c>
      <c r="F208" s="18" t="str">
        <f t="shared" ref="F208" si="27">IF(E208&lt;&gt;0,IF(D208&lt;&gt;"",D208*E208,E208),"")</f>
        <v/>
      </c>
    </row>
    <row r="209" spans="1:6" x14ac:dyDescent="0.3">
      <c r="B209" s="32"/>
      <c r="C209" s="13"/>
    </row>
    <row r="210" spans="1:6" ht="52.8" x14ac:dyDescent="0.3">
      <c r="A210" s="4" t="s">
        <v>6</v>
      </c>
      <c r="B210" s="35" t="s">
        <v>94</v>
      </c>
      <c r="C210" s="2" t="s">
        <v>50</v>
      </c>
      <c r="D210" s="18">
        <v>1018.74</v>
      </c>
      <c r="F210" s="18" t="str">
        <f t="shared" ref="F210:F226" si="28">IF(E210&lt;&gt;0,IF(D210&lt;&gt;"",D210*E210,E210),"")</f>
        <v/>
      </c>
    </row>
    <row r="211" spans="1:6" x14ac:dyDescent="0.3">
      <c r="F211" s="18" t="str">
        <f t="shared" si="28"/>
        <v/>
      </c>
    </row>
    <row r="212" spans="1:6" ht="132" x14ac:dyDescent="0.3">
      <c r="A212" s="4" t="s">
        <v>7</v>
      </c>
      <c r="B212" s="38" t="s">
        <v>169</v>
      </c>
      <c r="C212" s="2" t="s">
        <v>50</v>
      </c>
      <c r="D212" s="18">
        <v>1018.74</v>
      </c>
      <c r="F212" s="18" t="str">
        <f t="shared" si="28"/>
        <v/>
      </c>
    </row>
    <row r="213" spans="1:6" x14ac:dyDescent="0.3">
      <c r="B213" s="38"/>
      <c r="F213" s="18" t="str">
        <f t="shared" si="28"/>
        <v/>
      </c>
    </row>
    <row r="214" spans="1:6" ht="66" x14ac:dyDescent="0.3">
      <c r="A214" s="4" t="s">
        <v>8</v>
      </c>
      <c r="B214" s="38" t="s">
        <v>146</v>
      </c>
      <c r="C214" s="2" t="s">
        <v>50</v>
      </c>
      <c r="D214" s="18">
        <v>1018.74</v>
      </c>
      <c r="F214" s="18" t="str">
        <f t="shared" si="28"/>
        <v/>
      </c>
    </row>
    <row r="215" spans="1:6" x14ac:dyDescent="0.3">
      <c r="B215" s="38"/>
    </row>
    <row r="216" spans="1:6" ht="132" x14ac:dyDescent="0.3">
      <c r="A216" s="4" t="s">
        <v>16</v>
      </c>
      <c r="B216" s="38" t="s">
        <v>170</v>
      </c>
      <c r="C216" s="2" t="s">
        <v>50</v>
      </c>
      <c r="D216" s="18">
        <v>1224.7</v>
      </c>
      <c r="E216" s="47"/>
      <c r="F216" s="18" t="str">
        <f t="shared" si="28"/>
        <v/>
      </c>
    </row>
    <row r="217" spans="1:6" x14ac:dyDescent="0.3">
      <c r="F217" s="18" t="str">
        <f t="shared" si="28"/>
        <v/>
      </c>
    </row>
    <row r="218" spans="1:6" ht="52.8" x14ac:dyDescent="0.3">
      <c r="A218" s="4" t="s">
        <v>18</v>
      </c>
      <c r="B218" s="35" t="s">
        <v>65</v>
      </c>
      <c r="C218" s="2" t="s">
        <v>14</v>
      </c>
      <c r="D218" s="18">
        <v>555.33000000000004</v>
      </c>
      <c r="F218" s="18" t="str">
        <f t="shared" si="28"/>
        <v/>
      </c>
    </row>
    <row r="219" spans="1:6" x14ac:dyDescent="0.3">
      <c r="F219" s="18" t="str">
        <f t="shared" si="28"/>
        <v/>
      </c>
    </row>
    <row r="220" spans="1:6" ht="52.8" x14ac:dyDescent="0.3">
      <c r="A220" s="4" t="s">
        <v>41</v>
      </c>
      <c r="B220" s="35" t="s">
        <v>159</v>
      </c>
      <c r="C220" s="2" t="s">
        <v>14</v>
      </c>
      <c r="D220" s="18">
        <v>555.33000000000004</v>
      </c>
      <c r="F220" s="18" t="str">
        <f t="shared" si="28"/>
        <v/>
      </c>
    </row>
    <row r="221" spans="1:6" x14ac:dyDescent="0.3">
      <c r="F221" s="18" t="str">
        <f t="shared" si="28"/>
        <v/>
      </c>
    </row>
    <row r="222" spans="1:6" ht="52.8" x14ac:dyDescent="0.3">
      <c r="A222" s="4" t="s">
        <v>43</v>
      </c>
      <c r="B222" s="35" t="s">
        <v>198</v>
      </c>
      <c r="C222" s="2" t="s">
        <v>14</v>
      </c>
      <c r="D222" s="18">
        <v>555.33000000000004</v>
      </c>
      <c r="F222" s="18" t="str">
        <f t="shared" si="28"/>
        <v/>
      </c>
    </row>
    <row r="224" spans="1:6" ht="66" x14ac:dyDescent="0.3">
      <c r="A224" s="52" t="s">
        <v>44</v>
      </c>
      <c r="B224" s="43" t="s">
        <v>80</v>
      </c>
      <c r="C224" s="8" t="s">
        <v>42</v>
      </c>
      <c r="D224" s="48">
        <v>24</v>
      </c>
      <c r="E224" s="48"/>
      <c r="F224" s="48" t="str">
        <f t="shared" si="28"/>
        <v/>
      </c>
    </row>
    <row r="225" spans="1:6" x14ac:dyDescent="0.3">
      <c r="B225" s="38"/>
      <c r="F225" s="18" t="str">
        <f t="shared" si="28"/>
        <v/>
      </c>
    </row>
    <row r="226" spans="1:6" ht="66" x14ac:dyDescent="0.3">
      <c r="A226" s="4" t="s">
        <v>45</v>
      </c>
      <c r="B226" s="38" t="s">
        <v>120</v>
      </c>
      <c r="C226" s="2" t="s">
        <v>14</v>
      </c>
      <c r="D226" s="18">
        <v>538.20000000000005</v>
      </c>
      <c r="F226" s="18" t="str">
        <f t="shared" si="28"/>
        <v/>
      </c>
    </row>
    <row r="227" spans="1:6" x14ac:dyDescent="0.3">
      <c r="B227" s="38"/>
    </row>
    <row r="228" spans="1:6" ht="79.2" x14ac:dyDescent="0.3">
      <c r="A228" s="4" t="s">
        <v>46</v>
      </c>
      <c r="B228" s="38" t="s">
        <v>171</v>
      </c>
      <c r="C228" s="2" t="s">
        <v>14</v>
      </c>
      <c r="D228" s="18">
        <v>8.7799999999999994</v>
      </c>
      <c r="F228" s="18" t="str">
        <f t="shared" ref="F228" si="29">IF(E228&lt;&gt;0,IF(D228&lt;&gt;"",D228*E228,E228),"")</f>
        <v/>
      </c>
    </row>
    <row r="229" spans="1:6" x14ac:dyDescent="0.3">
      <c r="B229" s="38"/>
    </row>
    <row r="230" spans="1:6" ht="66" x14ac:dyDescent="0.3">
      <c r="A230" s="4" t="s">
        <v>47</v>
      </c>
      <c r="B230" s="38" t="s">
        <v>121</v>
      </c>
      <c r="C230" s="2" t="s">
        <v>14</v>
      </c>
      <c r="D230" s="18">
        <v>82.37</v>
      </c>
      <c r="F230" s="18" t="str">
        <f t="shared" ref="F230" si="30">IF(E230&lt;&gt;0,IF(D230&lt;&gt;"",D230*E230,E230),"")</f>
        <v/>
      </c>
    </row>
    <row r="231" spans="1:6" x14ac:dyDescent="0.3">
      <c r="B231" s="38"/>
    </row>
    <row r="232" spans="1:6" ht="66" x14ac:dyDescent="0.3">
      <c r="A232" s="4" t="s">
        <v>48</v>
      </c>
      <c r="B232" s="38" t="s">
        <v>140</v>
      </c>
      <c r="C232" s="2" t="s">
        <v>141</v>
      </c>
      <c r="D232" s="18">
        <v>17</v>
      </c>
      <c r="F232" s="18" t="str">
        <f t="shared" ref="F232" si="31">IF(E232&lt;&gt;0,IF(D232&lt;&gt;"",D232*E232,E232),"")</f>
        <v/>
      </c>
    </row>
    <row r="233" spans="1:6" x14ac:dyDescent="0.3">
      <c r="B233" s="38"/>
    </row>
    <row r="234" spans="1:6" ht="52.8" x14ac:dyDescent="0.3">
      <c r="A234" s="45" t="s">
        <v>49</v>
      </c>
      <c r="B234" s="38" t="s">
        <v>172</v>
      </c>
      <c r="C234" s="8" t="s">
        <v>98</v>
      </c>
      <c r="D234" s="9">
        <v>3.51</v>
      </c>
      <c r="E234" s="9"/>
      <c r="F234" s="18" t="str">
        <f t="shared" ref="F234" si="32">IF(E234&lt;&gt;0,IF(D234&lt;&gt;"",D234*E234,E234),"")</f>
        <v/>
      </c>
    </row>
    <row r="235" spans="1:6" x14ac:dyDescent="0.3">
      <c r="B235" s="38"/>
    </row>
    <row r="236" spans="1:6" ht="52.8" x14ac:dyDescent="0.3">
      <c r="A236" s="4" t="s">
        <v>142</v>
      </c>
      <c r="B236" s="38" t="s">
        <v>173</v>
      </c>
      <c r="C236" s="2" t="s">
        <v>141</v>
      </c>
      <c r="D236" s="18">
        <v>6</v>
      </c>
      <c r="F236" s="18" t="str">
        <f t="shared" ref="F236" si="33">IF(E236&lt;&gt;0,IF(D236&lt;&gt;"",D236*E236,E236),"")</f>
        <v/>
      </c>
    </row>
    <row r="237" spans="1:6" ht="13.8" thickBot="1" x14ac:dyDescent="0.35">
      <c r="B237" s="38"/>
      <c r="E237" s="18" t="s">
        <v>229</v>
      </c>
    </row>
    <row r="238" spans="1:6" ht="13.8" thickBot="1" x14ac:dyDescent="0.35">
      <c r="B238" s="36" t="s">
        <v>104</v>
      </c>
      <c r="C238" s="13"/>
      <c r="D238" s="10"/>
      <c r="E238" s="10" t="s">
        <v>203</v>
      </c>
      <c r="F238" s="25">
        <f>SUM(F208:F236)</f>
        <v>0</v>
      </c>
    </row>
    <row r="239" spans="1:6" x14ac:dyDescent="0.3">
      <c r="E239" s="18" t="s">
        <v>229</v>
      </c>
      <c r="F239" s="18" t="str">
        <f t="shared" ref="F239:F257" si="34">IF(E239&lt;&gt;0,IF(D239&lt;&gt;"",D239*E239,E239),"")</f>
        <v/>
      </c>
    </row>
    <row r="240" spans="1:6" ht="13.8" x14ac:dyDescent="0.3">
      <c r="B240" s="34" t="s">
        <v>105</v>
      </c>
      <c r="E240" s="18" t="s">
        <v>229</v>
      </c>
      <c r="F240" s="18" t="str">
        <f t="shared" si="34"/>
        <v/>
      </c>
    </row>
    <row r="241" spans="1:6" x14ac:dyDescent="0.3">
      <c r="D241" s="5"/>
      <c r="E241" s="5" t="s">
        <v>229</v>
      </c>
      <c r="F241" s="18" t="str">
        <f t="shared" si="34"/>
        <v/>
      </c>
    </row>
    <row r="242" spans="1:6" ht="198" x14ac:dyDescent="0.3">
      <c r="A242" s="50" t="s">
        <v>5</v>
      </c>
      <c r="B242" s="38" t="s">
        <v>174</v>
      </c>
      <c r="C242" s="2" t="s">
        <v>14</v>
      </c>
      <c r="D242" s="5">
        <f>D88</f>
        <v>1434.89</v>
      </c>
      <c r="F242" s="18" t="str">
        <f>IF(E242&lt;&gt;0,IF(D242&lt;&gt;"",D242*E242,E242),"")</f>
        <v/>
      </c>
    </row>
    <row r="243" spans="1:6" x14ac:dyDescent="0.3">
      <c r="A243" s="50"/>
      <c r="B243" s="38"/>
      <c r="D243" s="5"/>
    </row>
    <row r="244" spans="1:6" ht="198" x14ac:dyDescent="0.3">
      <c r="A244" s="50" t="s">
        <v>6</v>
      </c>
      <c r="B244" s="38" t="s">
        <v>175</v>
      </c>
      <c r="C244" s="2" t="s">
        <v>14</v>
      </c>
      <c r="D244" s="5">
        <v>40.950000000000003</v>
      </c>
      <c r="F244" s="18" t="str">
        <f>IF(E244&lt;&gt;0,IF(D244&lt;&gt;"",D244*E244,E244),"")</f>
        <v/>
      </c>
    </row>
    <row r="245" spans="1:6" x14ac:dyDescent="0.3">
      <c r="A245" s="50"/>
      <c r="B245" s="38"/>
      <c r="D245" s="5"/>
    </row>
    <row r="246" spans="1:6" ht="105.6" x14ac:dyDescent="0.3">
      <c r="A246" s="50" t="s">
        <v>7</v>
      </c>
      <c r="B246" s="38" t="s">
        <v>123</v>
      </c>
      <c r="C246" s="2" t="s">
        <v>14</v>
      </c>
      <c r="D246" s="5">
        <v>229.32</v>
      </c>
      <c r="F246" s="18" t="str">
        <f t="shared" ref="F246" si="35">IF(E246&lt;&gt;0,IF(D246&lt;&gt;"",D246*E246,E246),"")</f>
        <v/>
      </c>
    </row>
    <row r="247" spans="1:6" x14ac:dyDescent="0.3">
      <c r="A247" s="50"/>
      <c r="B247" s="38"/>
      <c r="D247" s="5"/>
    </row>
    <row r="248" spans="1:6" ht="105.6" x14ac:dyDescent="0.3">
      <c r="A248" s="50" t="s">
        <v>8</v>
      </c>
      <c r="B248" s="38" t="s">
        <v>122</v>
      </c>
      <c r="C248" s="2" t="s">
        <v>14</v>
      </c>
      <c r="D248" s="5">
        <v>415.35</v>
      </c>
      <c r="F248" s="18" t="str">
        <f t="shared" si="34"/>
        <v/>
      </c>
    </row>
    <row r="249" spans="1:6" x14ac:dyDescent="0.3">
      <c r="A249" s="50"/>
      <c r="B249" s="38"/>
      <c r="D249" s="5"/>
    </row>
    <row r="250" spans="1:6" ht="118.8" x14ac:dyDescent="0.3">
      <c r="A250" s="50" t="s">
        <v>16</v>
      </c>
      <c r="B250" s="38" t="s">
        <v>127</v>
      </c>
      <c r="C250" s="2" t="s">
        <v>14</v>
      </c>
      <c r="D250" s="5">
        <v>234</v>
      </c>
      <c r="F250" s="18" t="str">
        <f t="shared" ref="F250" si="36">IF(E250&lt;&gt;0,IF(D250&lt;&gt;"",D250*E250,E250),"")</f>
        <v/>
      </c>
    </row>
    <row r="251" spans="1:6" x14ac:dyDescent="0.3">
      <c r="A251" s="50"/>
      <c r="B251" s="38"/>
      <c r="D251" s="5"/>
    </row>
    <row r="252" spans="1:6" ht="132" x14ac:dyDescent="0.3">
      <c r="A252" s="50" t="s">
        <v>41</v>
      </c>
      <c r="B252" s="38" t="s">
        <v>82</v>
      </c>
      <c r="C252" s="2" t="s">
        <v>14</v>
      </c>
      <c r="D252" s="5">
        <v>18.72</v>
      </c>
      <c r="F252" s="18" t="str">
        <f>IF(E252&lt;&gt;0,IF(D252&lt;&gt;"",D252*E252,E252),"")</f>
        <v/>
      </c>
    </row>
    <row r="253" spans="1:6" x14ac:dyDescent="0.3">
      <c r="A253" s="50"/>
      <c r="D253" s="5"/>
    </row>
    <row r="254" spans="1:6" ht="66" x14ac:dyDescent="0.3">
      <c r="A254" s="50" t="s">
        <v>43</v>
      </c>
      <c r="B254" s="35" t="s">
        <v>92</v>
      </c>
      <c r="C254" s="2" t="s">
        <v>14</v>
      </c>
      <c r="D254" s="5">
        <f>D90</f>
        <v>58.5</v>
      </c>
      <c r="F254" s="18" t="str">
        <f>IF(E254&lt;&gt;0,IF(D254&lt;&gt;"",D254*E254,E254),"")</f>
        <v/>
      </c>
    </row>
    <row r="255" spans="1:6" x14ac:dyDescent="0.3">
      <c r="A255" s="50"/>
      <c r="D255" s="5"/>
    </row>
    <row r="256" spans="1:6" ht="79.2" x14ac:dyDescent="0.3">
      <c r="A256" s="50" t="s">
        <v>44</v>
      </c>
      <c r="B256" s="38" t="s">
        <v>139</v>
      </c>
      <c r="C256" s="2" t="s">
        <v>50</v>
      </c>
      <c r="D256" s="5">
        <f>D103</f>
        <v>65.52</v>
      </c>
      <c r="F256" s="18" t="str">
        <f>IF(E256&lt;&gt;0,IF(D256&lt;&gt;"",D256*E256,E256),"")</f>
        <v/>
      </c>
    </row>
    <row r="257" spans="1:6" ht="13.8" thickBot="1" x14ac:dyDescent="0.35">
      <c r="F257" s="18" t="str">
        <f t="shared" si="34"/>
        <v/>
      </c>
    </row>
    <row r="258" spans="1:6" ht="13.8" thickBot="1" x14ac:dyDescent="0.35">
      <c r="B258" s="36" t="s">
        <v>106</v>
      </c>
      <c r="C258" s="13"/>
      <c r="D258" s="10"/>
      <c r="E258" s="10"/>
      <c r="F258" s="25">
        <f>SUM(F242:F256)</f>
        <v>0</v>
      </c>
    </row>
    <row r="259" spans="1:6" x14ac:dyDescent="0.3">
      <c r="B259" s="32"/>
      <c r="C259" s="13"/>
      <c r="E259" s="10"/>
      <c r="F259" s="10"/>
    </row>
    <row r="260" spans="1:6" ht="13.8" x14ac:dyDescent="0.3">
      <c r="B260" s="34" t="s">
        <v>107</v>
      </c>
    </row>
    <row r="261" spans="1:6" x14ac:dyDescent="0.3">
      <c r="B261" s="32"/>
      <c r="C261" s="13"/>
      <c r="E261" s="10"/>
      <c r="F261" s="10"/>
    </row>
    <row r="262" spans="1:6" ht="132" x14ac:dyDescent="0.3">
      <c r="A262" s="4" t="s">
        <v>5</v>
      </c>
      <c r="B262" s="35" t="s">
        <v>176</v>
      </c>
      <c r="C262" s="2" t="s">
        <v>14</v>
      </c>
      <c r="D262" s="18">
        <v>549.9</v>
      </c>
      <c r="F262" s="18" t="str">
        <f t="shared" ref="F262:F285" si="37">IF(E262&lt;&gt;0,IF(D262&lt;&gt;"",D262*E262,E262),"")</f>
        <v/>
      </c>
    </row>
    <row r="263" spans="1:6" x14ac:dyDescent="0.3">
      <c r="E263" s="10"/>
      <c r="F263" s="18" t="str">
        <f t="shared" si="37"/>
        <v/>
      </c>
    </row>
    <row r="264" spans="1:6" ht="145.19999999999999" x14ac:dyDescent="0.3">
      <c r="A264" s="4" t="s">
        <v>6</v>
      </c>
      <c r="B264" s="46" t="s">
        <v>83</v>
      </c>
      <c r="D264" s="5"/>
      <c r="F264" s="42"/>
    </row>
    <row r="265" spans="1:6" x14ac:dyDescent="0.3">
      <c r="A265" s="3"/>
      <c r="B265" s="37" t="s">
        <v>84</v>
      </c>
      <c r="C265" s="8" t="s">
        <v>42</v>
      </c>
      <c r="D265" s="5">
        <v>35</v>
      </c>
      <c r="E265" s="6"/>
      <c r="F265" s="18" t="str">
        <f t="shared" si="37"/>
        <v/>
      </c>
    </row>
    <row r="266" spans="1:6" x14ac:dyDescent="0.3">
      <c r="A266" s="3"/>
      <c r="B266" s="37" t="s">
        <v>85</v>
      </c>
      <c r="C266" s="8" t="s">
        <v>42</v>
      </c>
      <c r="D266" s="5">
        <v>14</v>
      </c>
      <c r="E266" s="6"/>
      <c r="F266" s="18" t="str">
        <f t="shared" si="37"/>
        <v/>
      </c>
    </row>
    <row r="267" spans="1:6" x14ac:dyDescent="0.3">
      <c r="A267" s="3"/>
      <c r="B267" s="37" t="s">
        <v>86</v>
      </c>
      <c r="C267" s="8" t="s">
        <v>42</v>
      </c>
      <c r="D267" s="5">
        <v>8</v>
      </c>
      <c r="E267" s="6"/>
      <c r="F267" s="18" t="str">
        <f t="shared" si="37"/>
        <v/>
      </c>
    </row>
    <row r="268" spans="1:6" x14ac:dyDescent="0.3">
      <c r="A268" s="3"/>
      <c r="B268" s="37" t="s">
        <v>90</v>
      </c>
      <c r="C268" s="8" t="s">
        <v>42</v>
      </c>
      <c r="D268" s="5">
        <v>8</v>
      </c>
      <c r="E268" s="6"/>
      <c r="F268" s="18" t="str">
        <f t="shared" si="37"/>
        <v/>
      </c>
    </row>
    <row r="269" spans="1:6" x14ac:dyDescent="0.3">
      <c r="A269" s="3"/>
      <c r="B269" s="37" t="s">
        <v>88</v>
      </c>
      <c r="C269" s="8" t="s">
        <v>42</v>
      </c>
      <c r="D269" s="5">
        <v>6</v>
      </c>
      <c r="E269" s="6"/>
      <c r="F269" s="18" t="str">
        <f t="shared" si="37"/>
        <v/>
      </c>
    </row>
    <row r="270" spans="1:6" ht="26.4" x14ac:dyDescent="0.3">
      <c r="A270" s="3"/>
      <c r="B270" s="37" t="s">
        <v>187</v>
      </c>
      <c r="C270" s="8" t="s">
        <v>42</v>
      </c>
      <c r="D270" s="5">
        <v>6</v>
      </c>
      <c r="E270" s="6"/>
      <c r="F270" s="18" t="str">
        <f t="shared" si="37"/>
        <v/>
      </c>
    </row>
    <row r="271" spans="1:6" x14ac:dyDescent="0.3">
      <c r="A271" s="3"/>
      <c r="B271" s="37" t="s">
        <v>89</v>
      </c>
      <c r="C271" s="8" t="s">
        <v>42</v>
      </c>
      <c r="D271" s="5">
        <v>15</v>
      </c>
      <c r="E271" s="6"/>
      <c r="F271" s="18" t="str">
        <f t="shared" si="37"/>
        <v/>
      </c>
    </row>
    <row r="272" spans="1:6" ht="26.4" x14ac:dyDescent="0.3">
      <c r="A272" s="3"/>
      <c r="B272" s="37" t="s">
        <v>186</v>
      </c>
      <c r="C272" s="8" t="s">
        <v>42</v>
      </c>
      <c r="D272" s="5">
        <v>28</v>
      </c>
      <c r="E272" s="6"/>
      <c r="F272" s="18" t="str">
        <f t="shared" si="37"/>
        <v/>
      </c>
    </row>
    <row r="273" spans="1:6" x14ac:dyDescent="0.3">
      <c r="A273" s="3"/>
      <c r="B273" s="37" t="s">
        <v>185</v>
      </c>
      <c r="C273" s="8" t="s">
        <v>42</v>
      </c>
      <c r="D273" s="5">
        <v>2</v>
      </c>
      <c r="E273" s="6"/>
      <c r="F273" s="18" t="str">
        <f t="shared" si="37"/>
        <v/>
      </c>
    </row>
    <row r="274" spans="1:6" ht="26.4" x14ac:dyDescent="0.3">
      <c r="A274" s="3"/>
      <c r="B274" s="37" t="s">
        <v>194</v>
      </c>
      <c r="C274" s="8" t="s">
        <v>42</v>
      </c>
      <c r="D274" s="5">
        <v>7</v>
      </c>
      <c r="E274" s="6"/>
      <c r="F274" s="18" t="str">
        <f t="shared" si="37"/>
        <v/>
      </c>
    </row>
    <row r="275" spans="1:6" x14ac:dyDescent="0.3">
      <c r="A275" s="3"/>
      <c r="B275" s="37" t="s">
        <v>136</v>
      </c>
      <c r="C275" s="8" t="s">
        <v>42</v>
      </c>
      <c r="D275" s="5">
        <v>2</v>
      </c>
      <c r="E275" s="6"/>
      <c r="F275" s="18" t="str">
        <f t="shared" si="37"/>
        <v/>
      </c>
    </row>
    <row r="276" spans="1:6" x14ac:dyDescent="0.3">
      <c r="A276" s="3"/>
      <c r="B276" s="37" t="s">
        <v>149</v>
      </c>
      <c r="C276" s="8" t="s">
        <v>42</v>
      </c>
      <c r="D276" s="5">
        <v>1</v>
      </c>
      <c r="E276" s="6"/>
      <c r="F276" s="18" t="str">
        <f t="shared" si="37"/>
        <v/>
      </c>
    </row>
    <row r="277" spans="1:6" x14ac:dyDescent="0.3">
      <c r="A277" s="3"/>
      <c r="B277" s="37" t="s">
        <v>133</v>
      </c>
      <c r="C277" s="8" t="s">
        <v>42</v>
      </c>
      <c r="D277" s="5">
        <v>4</v>
      </c>
      <c r="E277" s="6"/>
      <c r="F277" s="18" t="str">
        <f t="shared" si="37"/>
        <v/>
      </c>
    </row>
    <row r="278" spans="1:6" x14ac:dyDescent="0.3">
      <c r="A278" s="3"/>
      <c r="B278" s="37" t="s">
        <v>150</v>
      </c>
      <c r="C278" s="8" t="s">
        <v>42</v>
      </c>
      <c r="D278" s="5">
        <v>4</v>
      </c>
      <c r="E278" s="6"/>
      <c r="F278" s="18" t="str">
        <f t="shared" si="37"/>
        <v/>
      </c>
    </row>
    <row r="279" spans="1:6" x14ac:dyDescent="0.3">
      <c r="A279" s="3"/>
      <c r="B279" s="37" t="s">
        <v>151</v>
      </c>
      <c r="C279" s="8" t="s">
        <v>42</v>
      </c>
      <c r="D279" s="5">
        <v>4</v>
      </c>
      <c r="E279" s="6"/>
      <c r="F279" s="18" t="str">
        <f t="shared" si="37"/>
        <v/>
      </c>
    </row>
    <row r="280" spans="1:6" x14ac:dyDescent="0.3">
      <c r="A280" s="3"/>
      <c r="B280" s="37" t="s">
        <v>134</v>
      </c>
      <c r="C280" s="8" t="s">
        <v>42</v>
      </c>
      <c r="D280" s="5">
        <v>8</v>
      </c>
      <c r="E280" s="6"/>
      <c r="F280" s="18" t="str">
        <f t="shared" si="37"/>
        <v/>
      </c>
    </row>
    <row r="281" spans="1:6" x14ac:dyDescent="0.3">
      <c r="A281" s="3"/>
      <c r="B281" s="37" t="s">
        <v>91</v>
      </c>
      <c r="C281" s="8" t="s">
        <v>42</v>
      </c>
      <c r="D281" s="5">
        <v>17</v>
      </c>
      <c r="E281" s="6"/>
      <c r="F281" s="18" t="str">
        <f t="shared" si="37"/>
        <v/>
      </c>
    </row>
    <row r="282" spans="1:6" x14ac:dyDescent="0.3">
      <c r="A282" s="3"/>
      <c r="B282" s="37" t="s">
        <v>152</v>
      </c>
      <c r="C282" s="8" t="s">
        <v>42</v>
      </c>
      <c r="D282" s="5">
        <v>1</v>
      </c>
      <c r="E282" s="6"/>
      <c r="F282" s="18" t="str">
        <f t="shared" si="37"/>
        <v/>
      </c>
    </row>
    <row r="283" spans="1:6" x14ac:dyDescent="0.3">
      <c r="A283" s="3"/>
      <c r="B283" s="37" t="s">
        <v>154</v>
      </c>
      <c r="C283" s="8" t="s">
        <v>42</v>
      </c>
      <c r="D283" s="5">
        <v>15</v>
      </c>
      <c r="E283" s="6"/>
      <c r="F283" s="18" t="str">
        <f t="shared" si="37"/>
        <v/>
      </c>
    </row>
    <row r="284" spans="1:6" x14ac:dyDescent="0.3">
      <c r="A284" s="3"/>
      <c r="B284" s="37" t="s">
        <v>153</v>
      </c>
      <c r="C284" s="8" t="s">
        <v>42</v>
      </c>
      <c r="D284" s="5">
        <v>1</v>
      </c>
      <c r="E284" s="6"/>
      <c r="F284" s="18" t="str">
        <f t="shared" si="37"/>
        <v/>
      </c>
    </row>
    <row r="285" spans="1:6" x14ac:dyDescent="0.3">
      <c r="A285" s="3"/>
      <c r="B285" s="37" t="s">
        <v>155</v>
      </c>
      <c r="C285" s="8" t="s">
        <v>42</v>
      </c>
      <c r="D285" s="5">
        <v>1</v>
      </c>
      <c r="E285" s="6"/>
      <c r="F285" s="18" t="str">
        <f t="shared" si="37"/>
        <v/>
      </c>
    </row>
    <row r="286" spans="1:6" x14ac:dyDescent="0.3">
      <c r="A286" s="3"/>
      <c r="B286" s="37"/>
      <c r="C286" s="8"/>
      <c r="D286" s="5"/>
      <c r="E286" s="6"/>
    </row>
    <row r="287" spans="1:6" ht="171.6" x14ac:dyDescent="0.3">
      <c r="A287" s="4" t="s">
        <v>7</v>
      </c>
      <c r="B287" s="46" t="s">
        <v>135</v>
      </c>
      <c r="D287" s="5"/>
      <c r="F287" s="42"/>
    </row>
    <row r="288" spans="1:6" x14ac:dyDescent="0.3">
      <c r="A288" s="3"/>
      <c r="B288" s="37" t="s">
        <v>156</v>
      </c>
      <c r="C288" s="8" t="s">
        <v>42</v>
      </c>
      <c r="D288" s="5">
        <v>4</v>
      </c>
      <c r="E288" s="6"/>
      <c r="F288" s="18" t="str">
        <f t="shared" ref="F288:F290" si="38">IF(E288&lt;&gt;0,IF(D288&lt;&gt;"",D288*E288,E288),"")</f>
        <v/>
      </c>
    </row>
    <row r="289" spans="1:6" x14ac:dyDescent="0.3">
      <c r="A289" s="3"/>
      <c r="B289" s="37" t="s">
        <v>132</v>
      </c>
      <c r="C289" s="8" t="s">
        <v>42</v>
      </c>
      <c r="D289" s="5">
        <v>4</v>
      </c>
      <c r="E289" s="6"/>
      <c r="F289" s="18" t="str">
        <f t="shared" si="38"/>
        <v/>
      </c>
    </row>
    <row r="290" spans="1:6" ht="26.4" x14ac:dyDescent="0.3">
      <c r="A290" s="3"/>
      <c r="B290" s="37" t="s">
        <v>184</v>
      </c>
      <c r="C290" s="8" t="s">
        <v>42</v>
      </c>
      <c r="D290" s="5">
        <v>1</v>
      </c>
      <c r="E290" s="6"/>
      <c r="F290" s="18" t="str">
        <f t="shared" si="38"/>
        <v/>
      </c>
    </row>
    <row r="291" spans="1:6" x14ac:dyDescent="0.3">
      <c r="A291" s="45"/>
      <c r="B291" s="38"/>
      <c r="C291" s="8"/>
      <c r="D291" s="9"/>
      <c r="E291" s="9"/>
    </row>
    <row r="292" spans="1:6" ht="92.4" x14ac:dyDescent="0.3">
      <c r="A292" s="45" t="s">
        <v>7</v>
      </c>
      <c r="B292" s="38" t="s">
        <v>160</v>
      </c>
      <c r="C292" s="8" t="s">
        <v>14</v>
      </c>
      <c r="D292" s="9">
        <v>2464.25</v>
      </c>
      <c r="E292" s="9"/>
      <c r="F292" s="18" t="str">
        <f t="shared" ref="F292" si="39">IF(E292&lt;&gt;0,IF(D292&lt;&gt;"",D292*E292,E292),"")</f>
        <v/>
      </c>
    </row>
    <row r="293" spans="1:6" x14ac:dyDescent="0.3">
      <c r="A293" s="45"/>
      <c r="B293" s="38"/>
      <c r="C293" s="8"/>
      <c r="D293" s="9"/>
      <c r="E293" s="9"/>
    </row>
    <row r="294" spans="1:6" ht="121.95" customHeight="1" x14ac:dyDescent="0.3">
      <c r="A294" s="4" t="s">
        <v>8</v>
      </c>
      <c r="B294" s="35" t="s">
        <v>177</v>
      </c>
      <c r="C294" s="2" t="s">
        <v>14</v>
      </c>
      <c r="D294" s="18">
        <v>241.96</v>
      </c>
      <c r="F294" s="18" t="str">
        <f t="shared" ref="F294" si="40">IF(E294&lt;&gt;0,IF(D294&lt;&gt;"",D294*E294,E294),"")</f>
        <v/>
      </c>
    </row>
    <row r="295" spans="1:6" ht="13.8" thickBot="1" x14ac:dyDescent="0.35">
      <c r="A295" s="3"/>
      <c r="B295" s="37"/>
      <c r="C295" s="8"/>
      <c r="D295" s="5"/>
      <c r="E295" s="6" t="s">
        <v>229</v>
      </c>
    </row>
    <row r="296" spans="1:6" ht="13.8" thickBot="1" x14ac:dyDescent="0.35">
      <c r="B296" s="36" t="s">
        <v>108</v>
      </c>
      <c r="C296" s="13"/>
      <c r="D296" s="10"/>
      <c r="E296" s="10" t="s">
        <v>203</v>
      </c>
      <c r="F296" s="25">
        <f>SUM(F262:F294)</f>
        <v>0</v>
      </c>
    </row>
    <row r="297" spans="1:6" x14ac:dyDescent="0.3">
      <c r="B297" s="36"/>
      <c r="C297" s="13"/>
      <c r="D297" s="10"/>
      <c r="E297" s="10" t="s">
        <v>229</v>
      </c>
      <c r="F297" s="10"/>
    </row>
    <row r="298" spans="1:6" ht="13.8" x14ac:dyDescent="0.3">
      <c r="B298" s="34" t="s">
        <v>109</v>
      </c>
      <c r="E298" s="18" t="s">
        <v>229</v>
      </c>
    </row>
    <row r="299" spans="1:6" ht="79.2" x14ac:dyDescent="0.3">
      <c r="A299" s="4" t="s">
        <v>5</v>
      </c>
      <c r="B299" s="38" t="s">
        <v>137</v>
      </c>
      <c r="C299" s="2" t="s">
        <v>50</v>
      </c>
      <c r="D299" s="18">
        <v>315.89999999999998</v>
      </c>
      <c r="F299" s="18" t="str">
        <f t="shared" ref="F299" si="41">IF(E299&lt;&gt;0,IF(D299&lt;&gt;"",D299*E299,E299),"")</f>
        <v/>
      </c>
    </row>
    <row r="301" spans="1:6" ht="39.6" x14ac:dyDescent="0.3">
      <c r="A301" s="4" t="s">
        <v>6</v>
      </c>
      <c r="B301" s="38" t="s">
        <v>178</v>
      </c>
      <c r="C301" s="2" t="s">
        <v>79</v>
      </c>
      <c r="D301" s="18">
        <v>454.9</v>
      </c>
      <c r="F301" s="18" t="str">
        <f t="shared" ref="F301" si="42">IF(E301&lt;&gt;0,IF(D301&lt;&gt;"",D301*E301,E301),"")</f>
        <v/>
      </c>
    </row>
    <row r="302" spans="1:6" ht="13.8" thickBot="1" x14ac:dyDescent="0.35">
      <c r="E302" s="18" t="s">
        <v>229</v>
      </c>
    </row>
    <row r="303" spans="1:6" ht="13.8" thickBot="1" x14ac:dyDescent="0.35">
      <c r="B303" s="36" t="s">
        <v>110</v>
      </c>
      <c r="C303" s="13"/>
      <c r="D303" s="10"/>
      <c r="E303" s="10" t="s">
        <v>203</v>
      </c>
      <c r="F303" s="25">
        <f>SUM(F299:F301)</f>
        <v>0</v>
      </c>
    </row>
    <row r="304" spans="1:6" x14ac:dyDescent="0.3">
      <c r="B304" s="36"/>
      <c r="C304" s="13"/>
      <c r="D304" s="10"/>
      <c r="E304" s="10" t="s">
        <v>229</v>
      </c>
      <c r="F304" s="10"/>
    </row>
    <row r="305" spans="1:6" ht="13.8" x14ac:dyDescent="0.3">
      <c r="B305" s="34" t="s">
        <v>111</v>
      </c>
      <c r="C305" s="1"/>
      <c r="D305" s="1"/>
      <c r="E305" s="1" t="s">
        <v>229</v>
      </c>
      <c r="F305" s="1"/>
    </row>
    <row r="306" spans="1:6" ht="52.8" x14ac:dyDescent="0.3">
      <c r="A306" s="37" t="s">
        <v>5</v>
      </c>
      <c r="B306" s="37" t="s">
        <v>61</v>
      </c>
      <c r="C306" s="2" t="s">
        <v>143</v>
      </c>
      <c r="D306" s="5">
        <v>2</v>
      </c>
      <c r="F306" s="18" t="str">
        <f>IF(E306&lt;&gt;0,IF(D306&lt;&gt;"",D306*E306,E306),"")</f>
        <v/>
      </c>
    </row>
    <row r="307" spans="1:6" ht="13.8" x14ac:dyDescent="0.3">
      <c r="B307" s="34"/>
    </row>
    <row r="309" spans="1:6" ht="14.4" x14ac:dyDescent="0.3">
      <c r="B309" s="34" t="s">
        <v>19</v>
      </c>
      <c r="F309" s="11" t="s">
        <v>20</v>
      </c>
    </row>
    <row r="310" spans="1:6" ht="13.8" thickBot="1" x14ac:dyDescent="0.35"/>
    <row r="311" spans="1:6" ht="13.8" thickBot="1" x14ac:dyDescent="0.35">
      <c r="B311" s="32" t="s">
        <v>21</v>
      </c>
      <c r="F311" s="25">
        <f>F59</f>
        <v>0</v>
      </c>
    </row>
    <row r="312" spans="1:6" ht="13.8" thickBot="1" x14ac:dyDescent="0.35">
      <c r="B312" s="32" t="s">
        <v>22</v>
      </c>
      <c r="F312" s="25">
        <f>F131</f>
        <v>0</v>
      </c>
    </row>
    <row r="313" spans="1:6" ht="13.8" thickBot="1" x14ac:dyDescent="0.35">
      <c r="B313" s="32" t="s">
        <v>97</v>
      </c>
      <c r="F313" s="25">
        <f>F147</f>
        <v>0</v>
      </c>
    </row>
    <row r="314" spans="1:6" ht="13.8" thickBot="1" x14ac:dyDescent="0.35">
      <c r="B314" s="32" t="s">
        <v>100</v>
      </c>
      <c r="F314" s="25">
        <f>F173</f>
        <v>0</v>
      </c>
    </row>
    <row r="315" spans="1:6" ht="13.8" thickBot="1" x14ac:dyDescent="0.35">
      <c r="B315" s="83" t="s">
        <v>101</v>
      </c>
      <c r="C315" s="83"/>
      <c r="F315" s="25">
        <f>F202</f>
        <v>0</v>
      </c>
    </row>
    <row r="316" spans="1:6" ht="13.8" thickBot="1" x14ac:dyDescent="0.35">
      <c r="B316" s="32" t="s">
        <v>124</v>
      </c>
      <c r="F316" s="25">
        <f>F238</f>
        <v>0</v>
      </c>
    </row>
    <row r="317" spans="1:6" ht="13.8" thickBot="1" x14ac:dyDescent="0.35">
      <c r="B317" s="32" t="s">
        <v>105</v>
      </c>
      <c r="F317" s="25">
        <f>F258</f>
        <v>0</v>
      </c>
    </row>
    <row r="318" spans="1:6" ht="13.8" thickBot="1" x14ac:dyDescent="0.35">
      <c r="B318" s="32" t="s">
        <v>107</v>
      </c>
      <c r="F318" s="25">
        <f>F296</f>
        <v>0</v>
      </c>
    </row>
    <row r="319" spans="1:6" ht="13.8" thickBot="1" x14ac:dyDescent="0.35">
      <c r="B319" s="32" t="s">
        <v>109</v>
      </c>
      <c r="F319" s="25">
        <f>F303</f>
        <v>0</v>
      </c>
    </row>
    <row r="320" spans="1:6" ht="13.8" thickBot="1" x14ac:dyDescent="0.35">
      <c r="B320" s="32" t="s">
        <v>111</v>
      </c>
      <c r="F320" s="25" t="str">
        <f>F306</f>
        <v/>
      </c>
    </row>
    <row r="321" spans="1:6" ht="13.8" thickBot="1" x14ac:dyDescent="0.35">
      <c r="B321" s="32"/>
      <c r="F321" s="10"/>
    </row>
    <row r="322" spans="1:6" x14ac:dyDescent="0.3">
      <c r="A322" s="53"/>
      <c r="B322" s="39" t="s">
        <v>26</v>
      </c>
      <c r="C322" s="15"/>
      <c r="D322" s="21"/>
      <c r="E322" s="21"/>
      <c r="F322" s="28">
        <f>SUM(F311:F320)</f>
        <v>0</v>
      </c>
    </row>
    <row r="323" spans="1:6" x14ac:dyDescent="0.3">
      <c r="A323" s="54"/>
      <c r="B323" s="32" t="s">
        <v>24</v>
      </c>
      <c r="F323" s="27">
        <f>0.25*F322</f>
        <v>0</v>
      </c>
    </row>
    <row r="324" spans="1:6" x14ac:dyDescent="0.3">
      <c r="A324" s="54"/>
      <c r="F324" s="26"/>
    </row>
    <row r="325" spans="1:6" ht="13.8" thickBot="1" x14ac:dyDescent="0.35">
      <c r="A325" s="55"/>
      <c r="B325" s="40" t="s">
        <v>25</v>
      </c>
      <c r="C325" s="16"/>
      <c r="D325" s="17"/>
      <c r="E325" s="17"/>
      <c r="F325" s="29">
        <f>SUM(F322:F323)</f>
        <v>0</v>
      </c>
    </row>
    <row r="328" spans="1:6" ht="25.2" x14ac:dyDescent="0.3">
      <c r="A328" s="72"/>
      <c r="B328" s="67" t="s">
        <v>204</v>
      </c>
      <c r="C328" s="60"/>
      <c r="D328" s="66"/>
      <c r="E328" s="60"/>
      <c r="F328" s="69">
        <f>F325*0.03</f>
        <v>0</v>
      </c>
    </row>
    <row r="329" spans="1:6" ht="13.8" x14ac:dyDescent="0.3">
      <c r="A329" s="68"/>
      <c r="B329" s="64"/>
      <c r="C329" s="65"/>
      <c r="D329" s="66"/>
      <c r="E329" s="60"/>
      <c r="F329" s="60"/>
    </row>
    <row r="330" spans="1:6" ht="13.8" x14ac:dyDescent="0.3">
      <c r="A330" s="72"/>
      <c r="B330" s="70" t="s">
        <v>205</v>
      </c>
      <c r="C330" s="71"/>
      <c r="D330" s="66"/>
      <c r="E330" s="60"/>
      <c r="F330" s="69">
        <f>F325+F328</f>
        <v>0</v>
      </c>
    </row>
    <row r="331" spans="1:6" ht="14.4" x14ac:dyDescent="0.3">
      <c r="A331"/>
      <c r="B331"/>
      <c r="C331"/>
      <c r="D331"/>
      <c r="E331"/>
      <c r="F331"/>
    </row>
    <row r="332" spans="1:6" ht="14.4" x14ac:dyDescent="0.3">
      <c r="A332"/>
      <c r="C332"/>
      <c r="D332"/>
      <c r="E332"/>
      <c r="F332"/>
    </row>
    <row r="333" spans="1:6" ht="14.4" x14ac:dyDescent="0.3">
      <c r="A333"/>
      <c r="C333"/>
      <c r="D333"/>
      <c r="E333"/>
      <c r="F333"/>
    </row>
  </sheetData>
  <mergeCells count="1">
    <mergeCell ref="B315:C315"/>
  </mergeCells>
  <pageMargins left="0.25" right="0.25" top="0.75" bottom="0.75" header="0.3" footer="0.3"/>
  <pageSetup paperSize="9" fitToWidth="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33"/>
  <sheetViews>
    <sheetView zoomScale="70" zoomScaleNormal="70" workbookViewId="0">
      <selection activeCell="K6" sqref="K6"/>
    </sheetView>
  </sheetViews>
  <sheetFormatPr defaultRowHeight="14.4" x14ac:dyDescent="0.3"/>
  <cols>
    <col min="1" max="1" width="82.77734375" customWidth="1"/>
  </cols>
  <sheetData>
    <row r="3" spans="1:1" x14ac:dyDescent="0.3">
      <c r="A3" s="74" t="s">
        <v>27</v>
      </c>
    </row>
    <row r="4" spans="1:1" x14ac:dyDescent="0.3">
      <c r="A4" s="75"/>
    </row>
    <row r="5" spans="1:1" ht="303.60000000000002" x14ac:dyDescent="0.3">
      <c r="A5" s="73" t="s">
        <v>28</v>
      </c>
    </row>
    <row r="6" spans="1:1" ht="145.19999999999999" x14ac:dyDescent="0.3">
      <c r="A6" s="73" t="s">
        <v>190</v>
      </c>
    </row>
    <row r="7" spans="1:1" x14ac:dyDescent="0.3">
      <c r="A7" s="75"/>
    </row>
    <row r="8" spans="1:1" x14ac:dyDescent="0.3">
      <c r="A8" s="74" t="s">
        <v>29</v>
      </c>
    </row>
    <row r="9" spans="1:1" x14ac:dyDescent="0.3">
      <c r="A9" s="75"/>
    </row>
    <row r="10" spans="1:1" ht="372" x14ac:dyDescent="0.3">
      <c r="A10" s="76" t="s">
        <v>30</v>
      </c>
    </row>
    <row r="11" spans="1:1" ht="336" x14ac:dyDescent="0.3">
      <c r="A11" s="76" t="s">
        <v>31</v>
      </c>
    </row>
    <row r="12" spans="1:1" x14ac:dyDescent="0.3">
      <c r="A12" s="75"/>
    </row>
    <row r="13" spans="1:1" x14ac:dyDescent="0.3">
      <c r="A13" s="77" t="s">
        <v>32</v>
      </c>
    </row>
    <row r="14" spans="1:1" x14ac:dyDescent="0.3">
      <c r="A14" s="75"/>
    </row>
    <row r="15" spans="1:1" ht="324" x14ac:dyDescent="0.3">
      <c r="A15" s="76" t="s">
        <v>33</v>
      </c>
    </row>
    <row r="16" spans="1:1" x14ac:dyDescent="0.3">
      <c r="A16" s="75"/>
    </row>
    <row r="17" spans="1:1" x14ac:dyDescent="0.3">
      <c r="A17" s="78" t="s">
        <v>34</v>
      </c>
    </row>
    <row r="18" spans="1:1" x14ac:dyDescent="0.3">
      <c r="A18" s="75"/>
    </row>
    <row r="19" spans="1:1" ht="84" x14ac:dyDescent="0.3">
      <c r="A19" s="76" t="s">
        <v>228</v>
      </c>
    </row>
    <row r="20" spans="1:1" x14ac:dyDescent="0.3">
      <c r="A20" s="75"/>
    </row>
    <row r="21" spans="1:1" ht="72" x14ac:dyDescent="0.3">
      <c r="A21" s="75" t="s">
        <v>35</v>
      </c>
    </row>
    <row r="22" spans="1:1" x14ac:dyDescent="0.3">
      <c r="A22" s="75"/>
    </row>
    <row r="23" spans="1:1" x14ac:dyDescent="0.3">
      <c r="A23" s="77" t="s">
        <v>36</v>
      </c>
    </row>
    <row r="24" spans="1:1" x14ac:dyDescent="0.3">
      <c r="A24" s="75"/>
    </row>
    <row r="25" spans="1:1" ht="384" x14ac:dyDescent="0.3">
      <c r="A25" s="76" t="s">
        <v>37</v>
      </c>
    </row>
    <row r="26" spans="1:1" x14ac:dyDescent="0.3">
      <c r="A26" s="75"/>
    </row>
    <row r="27" spans="1:1" x14ac:dyDescent="0.3">
      <c r="A27" s="78" t="s">
        <v>38</v>
      </c>
    </row>
    <row r="28" spans="1:1" x14ac:dyDescent="0.3">
      <c r="A28" s="75"/>
    </row>
    <row r="29" spans="1:1" ht="409.6" x14ac:dyDescent="0.3">
      <c r="A29" s="76" t="s">
        <v>39</v>
      </c>
    </row>
    <row r="30" spans="1:1" x14ac:dyDescent="0.3">
      <c r="A30" s="75"/>
    </row>
    <row r="31" spans="1:1" x14ac:dyDescent="0.3">
      <c r="A31" s="77" t="s">
        <v>191</v>
      </c>
    </row>
    <row r="32" spans="1:1" x14ac:dyDescent="0.3">
      <c r="A32" s="75"/>
    </row>
    <row r="33" spans="1:1" ht="409.6" x14ac:dyDescent="0.3">
      <c r="A33" s="76" t="s">
        <v>40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troskovnik</vt:lpstr>
      <vt:lpstr>opci uvjeti</vt:lpstr>
      <vt:lpstr>troskovnik!Print_Area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2024-08-07T16:28:16Z</dcterms:modified>
</cp:coreProperties>
</file>