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24226"/>
  <bookViews>
    <workbookView xWindow="-108" yWindow="-108" windowWidth="38616" windowHeight="21096"/>
  </bookViews>
  <sheets>
    <sheet name="troskovnik" sheetId="1" r:id="rId1"/>
    <sheet name="opci uvjeti" sheetId="2" r:id="rId2"/>
  </sheets>
  <definedNames>
    <definedName name="_xlnm.Print_Area" localSheetId="0">troskovnik!$A$1:$F$399</definedName>
  </definedNames>
  <calcPr calcId="162913"/>
</workbook>
</file>

<file path=xl/calcChain.xml><?xml version="1.0" encoding="utf-8"?>
<calcChain xmlns="http://schemas.openxmlformats.org/spreadsheetml/2006/main">
  <c r="F167" i="1" l="1"/>
  <c r="F273" i="1" l="1"/>
  <c r="F231" i="1" l="1"/>
  <c r="F335" i="1"/>
  <c r="F245" i="1" l="1"/>
  <c r="F189" i="1" l="1"/>
  <c r="F183" i="1" l="1"/>
  <c r="F182" i="1"/>
  <c r="F175" i="1"/>
  <c r="F197" i="1" l="1"/>
  <c r="F312" i="1" l="1"/>
  <c r="F237" i="1" l="1"/>
  <c r="F241" i="1"/>
  <c r="F240" i="1"/>
  <c r="F247" i="1"/>
  <c r="F235" i="1"/>
  <c r="F234" i="1"/>
  <c r="F229" i="1"/>
  <c r="F232" i="1"/>
  <c r="F233" i="1"/>
  <c r="F230" i="1"/>
  <c r="F221" i="1"/>
  <c r="F222" i="1"/>
  <c r="F337" i="1" l="1"/>
  <c r="F328" i="1"/>
  <c r="F324" i="1"/>
  <c r="F322" i="1"/>
  <c r="F320" i="1"/>
  <c r="F93" i="1" l="1"/>
  <c r="F333" i="1" l="1"/>
  <c r="F332" i="1"/>
  <c r="F331" i="1"/>
  <c r="F294" i="1"/>
  <c r="F293" i="1"/>
  <c r="F292" i="1"/>
  <c r="F291" i="1"/>
  <c r="F290" i="1"/>
  <c r="F288" i="1"/>
  <c r="F287" i="1"/>
  <c r="F286" i="1"/>
  <c r="F283" i="1"/>
  <c r="F281" i="1"/>
  <c r="F280" i="1"/>
  <c r="F279" i="1"/>
  <c r="F274" i="1"/>
  <c r="F227" i="1"/>
  <c r="F272" i="1" l="1"/>
  <c r="F271" i="1"/>
  <c r="F243" i="1"/>
  <c r="F249" i="1" s="1"/>
  <c r="F209" i="1"/>
  <c r="F208" i="1"/>
  <c r="F207" i="1"/>
  <c r="F211" i="1" l="1"/>
  <c r="F212" i="1" l="1"/>
  <c r="F206" i="1"/>
  <c r="F205" i="1"/>
  <c r="F220" i="1"/>
  <c r="F219" i="1"/>
  <c r="F218" i="1"/>
  <c r="F214" i="1"/>
  <c r="F225" i="1"/>
  <c r="F216" i="1"/>
  <c r="F215" i="1"/>
  <c r="F213" i="1"/>
  <c r="F374" i="1" l="1"/>
  <c r="F224" i="1"/>
  <c r="F375" i="1" s="1"/>
  <c r="F199" i="1" l="1"/>
  <c r="F193" i="1"/>
  <c r="F192" i="1"/>
  <c r="F174" i="1" l="1"/>
  <c r="F173" i="1"/>
  <c r="F172" i="1"/>
  <c r="F150" i="1" l="1"/>
  <c r="F141" i="1"/>
  <c r="F139" i="1"/>
  <c r="F137" i="1"/>
  <c r="F131" i="1"/>
  <c r="F143" i="1" l="1"/>
  <c r="F371" i="1" s="1"/>
  <c r="F256" i="1" l="1"/>
  <c r="F255" i="1"/>
  <c r="F264" i="1" l="1"/>
  <c r="F263" i="1"/>
  <c r="F262" i="1"/>
  <c r="F261" i="1"/>
  <c r="F254" i="1"/>
  <c r="F129" i="1"/>
  <c r="F127" i="1" l="1"/>
  <c r="F126" i="1"/>
  <c r="F123" i="1"/>
  <c r="F122" i="1"/>
  <c r="F121" i="1"/>
  <c r="F120" i="1"/>
  <c r="F119" i="1"/>
  <c r="F118" i="1"/>
  <c r="F117" i="1"/>
  <c r="F116" i="1"/>
  <c r="F114" i="1"/>
  <c r="F113" i="1"/>
  <c r="F112" i="1"/>
  <c r="F111" i="1"/>
  <c r="F110" i="1"/>
  <c r="F107" i="1"/>
  <c r="F81" i="1"/>
  <c r="F90" i="1"/>
  <c r="F89" i="1"/>
  <c r="F88" i="1"/>
  <c r="F75" i="1"/>
  <c r="F86" i="1"/>
  <c r="F78" i="1"/>
  <c r="F85" i="1"/>
  <c r="F82" i="1"/>
  <c r="F73" i="1" l="1"/>
  <c r="F76" i="1"/>
  <c r="F77" i="1"/>
  <c r="F83" i="1" l="1"/>
  <c r="F185" i="1" l="1"/>
  <c r="F158" i="1" l="1"/>
  <c r="F260" i="1"/>
  <c r="F259" i="1"/>
  <c r="F201" i="1"/>
  <c r="F195" i="1"/>
  <c r="F266" i="1" l="1"/>
  <c r="F377" i="1" s="1"/>
  <c r="F297" i="1"/>
  <c r="F298" i="1"/>
  <c r="F284" i="1"/>
  <c r="F187" i="1"/>
  <c r="F152" i="1" l="1"/>
  <c r="F179" i="1" l="1"/>
  <c r="F87" i="1"/>
  <c r="F100" i="1"/>
  <c r="F204" i="1" l="1"/>
  <c r="F226" i="1"/>
  <c r="F184" i="1" l="1"/>
  <c r="F203" i="1" l="1"/>
  <c r="F373" i="1" s="1"/>
  <c r="F98" i="1"/>
  <c r="F151" i="1" l="1"/>
  <c r="F109" i="1" l="1"/>
  <c r="C115" i="1"/>
  <c r="C124" i="1"/>
  <c r="C125" i="1"/>
  <c r="F84" i="1" l="1"/>
  <c r="F108" i="1" l="1"/>
  <c r="F106" i="1"/>
  <c r="F105" i="1"/>
  <c r="F289" i="1" l="1"/>
  <c r="F80" i="1" l="1"/>
  <c r="F96" i="1" l="1"/>
  <c r="F63" i="1" l="1"/>
  <c r="F115" i="1" l="1"/>
  <c r="F124" i="1" l="1"/>
  <c r="F169" i="1" l="1"/>
  <c r="F161" i="1"/>
  <c r="F68" i="1" l="1"/>
  <c r="F304" i="1" l="1"/>
  <c r="F310" i="1" l="1"/>
  <c r="F314" i="1" s="1"/>
  <c r="F160" i="1" l="1"/>
  <c r="F326" i="1" l="1"/>
  <c r="F67" i="1" l="1"/>
  <c r="F65" i="1" l="1"/>
  <c r="F302" i="1" l="1"/>
  <c r="F92" i="1" l="1"/>
  <c r="F278" i="1" l="1"/>
  <c r="F343" i="1" l="1"/>
  <c r="F345" i="1" s="1"/>
  <c r="F381" i="1" s="1"/>
  <c r="F318" i="1"/>
  <c r="F339" i="1" l="1"/>
  <c r="F380" i="1" s="1"/>
  <c r="F285" i="1" l="1"/>
  <c r="F282" i="1"/>
  <c r="F277" i="1"/>
  <c r="F379" i="1" l="1"/>
  <c r="F102" i="1" l="1"/>
  <c r="F162" i="1" l="1"/>
  <c r="F159" i="1" l="1"/>
  <c r="F149" i="1"/>
  <c r="F94" i="1" l="1"/>
  <c r="F154" i="1"/>
  <c r="F301" i="1" l="1"/>
  <c r="F148" i="1"/>
  <c r="F163" i="1"/>
  <c r="F79" i="1"/>
  <c r="F91" i="1"/>
  <c r="F97" i="1"/>
  <c r="F125" i="1"/>
  <c r="F57" i="1"/>
  <c r="F58" i="1"/>
  <c r="F59" i="1"/>
  <c r="F60" i="1"/>
  <c r="F61" i="1"/>
  <c r="F69" i="1" l="1"/>
  <c r="F300" i="1"/>
  <c r="F306" i="1" s="1"/>
  <c r="F72" i="1"/>
  <c r="F74" i="1"/>
  <c r="F147" i="1"/>
  <c r="F177" i="1" s="1"/>
  <c r="F133" i="1" l="1"/>
  <c r="F370" i="1" s="1"/>
  <c r="F378" i="1"/>
  <c r="F372" i="1"/>
  <c r="F369" i="1"/>
  <c r="F376" i="1"/>
  <c r="F383" i="1" l="1"/>
  <c r="F384" i="1" l="1"/>
  <c r="F386" i="1" s="1"/>
  <c r="F388" i="1" s="1"/>
  <c r="F390" i="1" s="1"/>
</calcChain>
</file>

<file path=xl/sharedStrings.xml><?xml version="1.0" encoding="utf-8"?>
<sst xmlns="http://schemas.openxmlformats.org/spreadsheetml/2006/main" count="511" uniqueCount="284">
  <si>
    <t>A/PROČELJA</t>
  </si>
  <si>
    <t>Opis stavke</t>
  </si>
  <si>
    <t>količina</t>
  </si>
  <si>
    <t>ukupno</t>
  </si>
  <si>
    <t>1.</t>
  </si>
  <si>
    <t>2.</t>
  </si>
  <si>
    <t>3.</t>
  </si>
  <si>
    <t>4.</t>
  </si>
  <si>
    <t xml:space="preserve">*vanjska jedinica klima uređaja </t>
  </si>
  <si>
    <t>#</t>
  </si>
  <si>
    <t>m'</t>
  </si>
  <si>
    <t xml:space="preserve">m' </t>
  </si>
  <si>
    <t>5.</t>
  </si>
  <si>
    <t>6.</t>
  </si>
  <si>
    <t>REKAPITULACIJA</t>
  </si>
  <si>
    <t>UKUPNO</t>
  </si>
  <si>
    <t>JM</t>
  </si>
  <si>
    <t>PDV (25%)</t>
  </si>
  <si>
    <t>SVEUKUPNO (s PDV-om)</t>
  </si>
  <si>
    <t>SVEUKUPNO (bez PDV-a)</t>
  </si>
  <si>
    <t>OPĆI UVJETI</t>
  </si>
  <si>
    <t xml:space="preserve">Cijene upisane u ovaj troškovnik sadrže svu odštetu za pojedine radove i dobave u odnosnim stavkama troškovnika i to u potpuno dogotovljenom stanju, tj. sav rad, naknadu za alat, materijal, sve pripremne, sporedne i završne radove, horizontalne i vertikalne prijenose i prijevoze, postavu i skidanje potrebnih skela i razupora, sve sigurnosne mjere po odredbama HTZ mjera i slično.
Pod unesenim cijenama podrazumijevaju se također i sva zakonska davanja, kao i pripomoć kod izvedbe obrtničkih radova (zaštita obrtničkih proizvoda: stolarije, bravarije, limarije, restauratorskih elemenata i slično), sva potrebna ispitivanja građevinskog i drugih ugrađenih materijala zbog podizanja kvalitete i čvrstoće pojedinih proizvoda. Sav materijal koji se upotrebljava mora odgovarati postojećim tehničkim propisima i normama. Ukoliko se upotrebljava materijal za koji ne postoji odgovarajući standard, njegovu kvalitetu treba dokazati atestima.
Davanjem ponude izvoditelj se obvezuje da će pravovremeno nabaviti sav materijal opisan u pojedinim stavkama troškovnika. U slučaju nemogućnosti nabave opisanog materijala tijekom izvođenja radova, za svaku će se izmjenu prikupiti ponude i u prisutnosti naručitelja i nadzornog inženjera odabrati najpovoljnija. Izvoditelj radova treba uz ponudu priložiti jedinične cijene za materijale i radnu snagu, te “faktor” poduzeća, koji će se odnositi na izgradnju ove građevine. Ukoliko opis pojedine stavke dovodi izvoditelja u nedoumicu o načinu izvedbe ili kalkulacije cijena, treba pravovremeno tražiti objašnjenje od naručitelja i projektanta. Ako tijekom gradnje dođe do promjena, treba prije početka rada tražiti suglasnost nadzornog inženjera, također treba ugovoriti jediničnu cijenu nove stavke na temelju elemenata danih u ponudi i sve to unijeti u građevinski dnevnik uz ovjeru nadzornog inženjera. Sve više radnje do kojih dođe uslijed promjene načina ili opsega izvedbe, a nisu na spomenuti način utvrđene, upisane i ovjerene, neće se priznati u obračunu.
Prije izrade ponude izvoditelj je dužan obići i pregledati građevinu zbog </t>
  </si>
  <si>
    <t>PRIPREMNI RADOVI-opći uvjeti</t>
  </si>
  <si>
    <t xml:space="preserve">Prije izvedbe skele izvođač je dužan izraditi projekt skele sa svim mjerama zaštite radnika, prolaznika i stanara. Skela u svemu mora odgovarati postojećim propisima zaštite na radu i zaštite prolaznika i stanara. Sav materijal za izradu skele mora odgovarati postojećim tehničkim propisima i standardima. Na skelu je potrebno postaviti svu potrebnu signalizaciju: rasvjetu, putokaze i slično. Nacrt i proračun skele treba predočiti nadzornom inženjeru te ishoditi suglasnost nadležnih službi za postavljanje skele i zauzimanje javno-prometne površine.
Skela mora sadržavati tunel za prolaz pješaka i stanara u zgradi.
Skela mora ispunjavati slijedeće zahtjeve:
- koristiti ispravne čelične cijevi i spojnice
- koristiti ispravnu građu od drveta
- fiksirati i učvrstiti skelu za fasadne zidove građevine na mjestima otvora
- osigurati zaštitu od pada predmeta, materijala i alata sa skele, te na skelu
-postaviti svu potrebnu signalizaciju
Skelu izraditi od čeličnih bešavnih cijevi sa spojnim elementima. Radne platforme će se izvesti od mosnica debljine 4,8 cm i širine 25 cm. Oko radnih platformi postavlja se zaštitna ograda visine 1 m koja se sastoji od čeličnog rukohvata i ispune od čeličnih mreža. Uz podnožje ograde uz radnu platformu postaviti vertikalno mosnicu visine 20 cm. Vanjsku stranu skele prekriti jutenim ili PVC prekrivačima i osigurati od udara groma, skelu je potrebno osigurati protiv deformacija, udara vjetra u svakom polju i protiv prevrtanja. Skela se oslanja i učvršćuje vijcima M12 preko metalnih podložnih papuča i fosni u čvrstu i stabilnu podlogu.
Tipska fasadna skela izrađuje se iz aluminijskih H profila visine 200 cm, širine ovisno o proizvođaču skele i elemenata dijagonala za prostornu krutost skele. Gazne plohe izvode se iz tipskih radnih platformi (čelične, drvene ili kombinirane) ili iz dasaka platica debljine 48 mm od crnogorice II. klase max. duljine 3.50 m. Učvršćenje u objekt se vrši u visini podova tipskim sidrima.Za ugrađene materijale pribaviti potrebne ateste.
Izvoditelj može koristiti samo kvalificirano osoblje i mora primjenjivati sve propisane mjere zaštite i propisanu zaštitnu opremu.
Amortizacija skele obračunava se za vrijeme kompletne obnove pročelja s tim da skelu mogu koristiti svi sudionici koji izvode radove na pročelju bez posebne nadoplate. Svi materijali za izradu skele moraju odgovarati važećim propisima i normama. Svaku eventualnu štetu izazvanu nepažnjom snosi izvođač sam. Sav materijal treba transportirati na deponij, kako je precizirano pojedinom stavkom troškovnika. Ako je očito da je do oštećenja došlo zbog nemara, izvođač će na vlastiti trošak izvesti elemente koje je oštetio, odnosno izvršiti popravak.
</t>
  </si>
  <si>
    <t xml:space="preserve">Izvođač radova po završetku grubih radova treba izvršiti čišćenje te svu šutu odvesti na gradsku deponiju. Prilikom rušenja i demontaža treba pažljivo demontirati građevinske elemente od krova prema dolje. Zdravi građevinski materijal potrebno je očistiti i složiti na deponiju, razvrstati prema vrsti otpada, predočiti investitoru, radi eventualne ponovne ugradnje na novu lokaciju. Šutu od rušenja, kao i sav ostali demontirani materijal pažljivo spuštati do prizemlja i odlagati na za to određeno mjesto na gradilištu.Za vrijeme rušenja potrebno je provesti sve potrebne zaštitne mjere s lako zapaljivim materijalima koji mogu izazvati požar. Takve materijale treba držati udaljene od toplinskih izvora i u njihovoj blizini ne može se pušiti, zavarivati, lemiti i sl. Sve otvore na pročelju treba odmah po postavi skele zaštititi PVC folijom debljine 0,2 mm, kako prilikom otucanja žbuke ne bi došlo do oštećenja.
U jediničnoj cijeni je sadržano:
• sav rad oko rušenja i demontaže
• sva poduhvatanja, podupiranja i osiguranja konstruktivnih dijelova građevine
• sav rad oko postavi i skidanja skele
• izradu statičkog računa i nacrta montaže skele
• dostavu svog potrebnog materijala za postavu skele, čišćenje i odvoz smeća nakon  skidanja skele
• sve društvene obveze vezane za radnu snagu i materijal
• održavanje skele za vrijeme trajanja radova
• pripremno-završne radove
• naknadu za zauzimanje javno-prometne površine
• sve potrebne skele s propisnom ogradom i zaštitom od prašine
• svi prijenosi i prijevozi materijala na gradilištu i direktni utovar u prijevozno sredstvo i odvoz na gradsku deponiju
• uz plaćanje naknade za odlaganje na deponiju
• zalijevanje šute prije utovara i zaštita okoliša od zagađenja
• naknada za čišćenje javnih prometnih površina i održavanje čistoće prilikom izvođenja radova
• otežani uvjeti rada kod adaptacija i rad pod umjetnom rasvjetom
• priključak, razvod i amortizacija privremene instalacije za rasvjetu i priključak strojeva
• izrada boxova i organizacija gradilišne deponije
• troškovi osiguranja gradilišta
</t>
  </si>
  <si>
    <t>DEMONTAŽE I RUŠENJA-opći uvjeti</t>
  </si>
  <si>
    <t xml:space="preserve">Sva rušenja, probijanja, bušenja i dubljenja treba u pravilu izvoditi ručnim alatom, s
osobitom pažnjom.
Prije rušenja ili skidanja žbuke s raznih vučenih profilacija na pročelju, izvoditelj je dužan snimiti profilacije navedenih elemenata i na njih ishoditi suglasnost odgovorne osobe za nadzor. Izmjere se uzimaju s očuvanih profila, s kojih prethodno treba ukloniti sve slojeve prašine, smoga i drugih nečistoća, slojeve starih naličja, a u pojedinim slučajevima i slojeve naknadno nanesene žbuke. Ukoliko pojedini karakteristični profil nije sačuvan potrebno ga je rekonstruirati. Sve otvore na pročelju treba odmah nakon postave skele zaštititi PVC folijom debljine 0,20 mm, kako prilikom obijanja žbuke ne bi došlo do oštećenja.
Nakon provedenih pripremnih radova, rušenja na građevini vrše se prema unaprijed
utvrđenom redoslijedu dogovorenim s nadzornim inženjerom investitora. Demontaže i rušenja izvode se u pravilu od krova prema podrumu. Skidanje – obijanje žbuke vrši se do nosivog dijela zida uz stalno kvašenje vodom zbog manjeg prašenja.
Jedinična cijena iz ponude izvoditelja treba obuhvatiti kompletno rušenje, uključivo sve pripremno-završne radove sadržane u faktorskim troškovima. Svi prijenosi materijala dobiveni rušenjem i demontažom, odvoz na privremeni gradilišni deponij ili gradsku planirku, s čišćenjem gradilišta i dovođenjem javne površine u prvobitno
stanje, trebaju biti uključeni u jediničnoj cijeni radova i neće se posebno priznavati.
Prije početka radova treba ispitati sve instalacije koje se nalaze  na pročelju   ili  krovu
građevine, te ih po stručnoj osobi zaštititi u skladu s propisima. Sve elemente s pročelja (tablice s kućnim brojem, reklame i sl.) treba skinuti i privremeno – do završetka radova kada će se ponovno postaviti – pohraniti na gradilištu ili mjestu koje se dogovori s nadzornim inženjerom investitora. Izvoditelj će snositi troškove ukoliko se navedeni elementi oštete ili otuđe.
Jediničnom cijenom treba obuhvatiti:
- sav rad i materijal za izvedbu radova iz pojedine stavke,
- sav transport,
- sve društvene obveze vezane za radnu snagu i materijal,
- pripremno – završne radove.
</t>
  </si>
  <si>
    <t>ZAVRŠNO ZIDARSKI RADOVI-opći uvjeti</t>
  </si>
  <si>
    <t>Završno - zidarski radovi izvode se isključivo prema opisima stavaka troškovnika, kao i prema važećim propisima za ovu vrstu radova. Kvaliteta svog upotrjebljenog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t>
  </si>
  <si>
    <t>IZOLATERSKI I FASADERSKI RADOVI- opći uvjeti</t>
  </si>
  <si>
    <t xml:space="preserve">Fasaderski radovi izvode se isključivo prema opisima stavaka troškovnika, kao i prema važećim propisima za ovu vrstu radova. Kvaliteta svog korištenog materijala mora odgovarati propisima i važećim normama, što izvoditelj mora dokazati potrebnim atestima. Izvoditelj je dužan osigurati i zaštititi sve dijelove građevine na kojima se ne izvode radovi, radi sprečavanja oštećenja tokom izvedbe. Pojava svih oštećenja na dijelovima na kojima se ne izvode radovi ili koji su nastupili nepažnjom izvoditelja isti je dužan otkloniti o vlastitom trošku. Sav rad, sve komunikacije i sav transport vrši se isključivo s vanjske strane građevine, tj. preko skele.
Termoizolacija se radi na temelju ETICS sustava, te se je izvođač dužan pridržavati smjernica za izradu ETICS sustava izdanog od Hrvatske udruge proizvođača toplinsko fasadnih sustava izdanog u studenom 2012. Žbukanje se izvodi na dobro očišćenoj, otprašenoj i vodom ispranoj površini. Radove na žbukanju izvoditi samo u povoljnim vremenskim uvjetima, uz odgovarajuće osiguranje i zaštitu svježe ožbukanih površina od štetnog utjecaja djelovanja sunca i oborina. Prije samog pristupanja žbukanju, površinu zida potrebno je dobro navlažiti.
Obračun svih radova vršiti kako je to naznačeno u opisu stavaka.
U jediničnu cijenu radova potrebno je obračunati:
- sve pripremne i završne radove,
- sav rad i materijal potreban za izvođenje pojedine stavke opisa,
- ispiranje i kvašenje površine zida,
- sav otežani rad na izvedbi profilacije,
- zaštita izvedenog dijela obrade pročelja,
- sav potrebni horizontalni i vertikalni transport, kao i transport do gradilišta,
- primjena svih mjera zaštite na radu,
- sve društvene obaveze.
Popis normativa za materijale koji se treba pridržavati:
- HRN B.C1. 030, B.C8.030. – građevinski gips
- HRN B.C1. 020, B.C8.042. – građevinsko vapno
- HRN B.C8.015, 022-026. – cement
- HRN B.C8.011. – portland cement
- HRN B.C8.030. – pijesak
- HRN U.M2.010., U.M2.012.
- mortovi
- HRN U.F2.010. – tehnički normativi za izvođenje fasaderskih radova.
</t>
  </si>
  <si>
    <t>LIMARSKI RADOVI- opći uvjeti</t>
  </si>
  <si>
    <t xml:space="preserve">Sav upotrebljeni materijal i finalni građevinski proizvodi moraju odgovarati postojećim
tehničkim propisima i HR normama.
Prilikom izvedbe limarskih radova treba se u svemu pridržavati slijedećih propisa i
normi:
- Pravilnik o zaštiti na radu u građevinarstvu,
- Pravilnik o tehničkim mjerama i uvjetima za završne radove u građevinarstvu,
- Tehnički uvjeti za izvođenje limarskih radova,
- HR norme:
- pocinčani lim HRN C.E4.020.
- bakarni lim HRN C.D4.500., HRN C.D4.020.
Pomoćni i vezivni materijali kalaj, zakovice, zavrtnji i drugo moraju odgovarati
odredbama HR normi.
Sve radove treba izvesti stručno i solidno, prema tehničkim propisima i uzancama zanata. Izvoditelj je dužan na zahtjev investitora ili nadzornog inženjera predočiti uzorke i prospekte za pojedine materijale. Nestandardiziran materijal mora imati atest o kvaliteti izdan od organizacije ovlaštene za izdavanje atesta. Izvoditelj je također dužan da za svaku stavku izradi detaljni crtež i ovjeri ga kod projektanta i nadzornog inženjera. Različite vrste metala, koje se uslijed elektrolitskih pojava međusobno razaraju, ne smiju se izravno dodirivati. Sve željezne dijelove koji dolaze u dodir s cinkom ili ocinčanim limom treba premazati asfaltnim lakom, ili odgovarajućim sredstvom. Kod polaganja lima na masivne podloge, potrebno je podloge prije oblaganja obložiti slojem krovne ljepenke br. 120 radi sprečavanja štetnih kemijskih utjecaja na lim. Sva se učvršćenja i povezivanja limova moraju izvesti tako da konstrukcija bude osigurana od nevremena, atmosferilija i prodora vode u objekt, i da pojedini dijelovi mogu nesmetano raditi kod temperaturnih promjena bez štete po ispravnost konstrukcije.
U jediničnim cijenama uračunato je:
- naknada za kompletni rad (izrada i montaža),
- materijal,
- svi vanjski i unutarnji, horizontalni i vertikalni transporti,
- premazivanja asfalt lakom, podlaganje krovne ljepenke,
- sav sitni i spojni materijal i materijal za učvršćenje (kuke, plosna željeza, žica za
učvršćenje, vijci, zakovice i sl.).
Izmjere je potrebno izvršiti na gradilištu, nakon izvedbe, obračunato prema građevinskim normama.
Obračun se vrši po m ili m2, ovisno o vrsti elementa, prema važećim građevinskim normama za pojedine radove, što je i naznačeno u pojedinim stavkama troškovnika.
Eventualne nejasnoće oko načina izvedbe ili obračuna izvoditelj je dužan razjasniti sa
nadzornim inženjerom prije samog pristupanja izvođenju.
</t>
  </si>
  <si>
    <t xml:space="preserve">Sav upotrebljeni materijal kao i finalni proizvod moraju odgovarati važećim tehničkim
propisima i normama.
Popis propisa i normi kojih se treba pridržavati:
- pravilnik o zaštiti na radu u građevinarstvu,
- pravilnik o tehničkim mjerama i uvjetima za završne radove u građevinarstvu,
- HRN U.F2.013. – tehnički uvjeti za izvođenje soboslikarskih radova,
- HRN U.F2.012. – tehnički uvjeti za izvođenje ličilačkih radova,
- HRN B.C1.030. – gips neutralan i čist,
- HRN H.K2.015. – kalijev sapun,
- HRN B.C1.020. – hidratizirano vapno
- HRN H.C5.020. – firnis lanenog ulja
- HRN H.C1.034. – cinkov kromat
- HRN H.C1.002. – uljene boje i lakovi
Svi radovi moraju se izvesti po izabranom uzorku i tonu, koje je ličilac dužan izvesti prije
početka radova od materijala od kojeg će se radovi izvesti, a u svemu prema uputama proizvođača. Na tako izvedene uzorke izvoditelj mora ishodovati suglasnost
nadzornog inženjera investitora, pa tek onda započeti sa izvođenjem radova. Ukoliko se bojenje pročelja izvodi preko potpuno nove žbuke, tj. homogene površine, upotrijebiti će se silikatni premaz sa svim potrebnim predradnjama u skladu s uputstvom proizvođača, kao što je impregniranje površine pročelja. Ukoliko se bojenje pročelja izvodi preko žbuke koja je samo djelomično sanirana tj. površina nije homogena već se sastoji iz dijelova stare i nove žbuke, upotrijebiti će se također silikatni premaz, ali tako da se prethodno nanese temeljni sloj koje će izjednačiti strukturu, upojnost i kemijsku reakciju podloge.
Bojenje mora biti kvalitetno i dobro izvedeno. Na obojenim površinama ne smije biti mrlja, površine moraju biti jednolične i čiste i ne smiju se ljuštiti. Kit za ispunjenje udubina i pukotina mora biti srodnog sastava podlozi i boji. Ličenje bravarskih dijelova izvodi se nakon čišćenja rđe, premazom temeljne boje i potom liči vanjskom bojom za željezo u dva sloja.
Jedinična cijena obuhvaća sav rad, materijal, sve troškove nabave i dopreme, skidanje i ponovnu postavu vanjske stolarije (vratna i prozorska krila), izradu uzoraka i sva čišćenja po završetku radova.
Prije početka radova izvođač mora ustanoviti kvalitetu podloge za izvođenje soboslikarskih i ličilačkih radova i ako ona nije pogodna za taj rad mora o tome pismeno obavijestiti svog naručioca radova, kako bi se na vrijeme mogla podloga popraviti i prirediti za soboslikarsko ličilačke radove. Kasnije pozivanje i opravdanje da kvaliteta nije dobar radi loše podloge neće se uzimati u obzir
</t>
  </si>
  <si>
    <t>7.</t>
  </si>
  <si>
    <t>kom</t>
  </si>
  <si>
    <t>m²</t>
  </si>
  <si>
    <t>Zaštita vanjskih otvora, odnosno postojeće vanjske stolarije koja se neće mijenjati, daskama, letvicama i zaštitnom folijom. U cijenu uračunat sav rad, materijal i pomoćni materijal. Obračun po m²</t>
  </si>
  <si>
    <t>I. PRIPREMNI RADOVI</t>
  </si>
  <si>
    <t>II. DEMONTAŽE I RUŠENJA</t>
  </si>
  <si>
    <t xml:space="preserve">II. DEMONTAŽE I RUŠENJA UKUPNO  </t>
  </si>
  <si>
    <t xml:space="preserve">I. PRIPREMNI RADOVI UKUPNO </t>
  </si>
  <si>
    <t>SVEUKUPNO IZVOĐENJE + STRUČNI NADZOR + KOORDINATOR II (s PDV-om)</t>
  </si>
  <si>
    <t>Čišćenje gradilišta tokom radova, a prije početka radova na rušenjima i demontaži. Stavka uključuje sva čišćenja od smeća i otpadnog materijala, kao i ostale nespecificirane radove, zajedno s utovarom, odvozom, istovarom i planiranjem otpadnog materijala na odlagalištu. Obračun po postotku izvršenosti radova. Ponuditelj je obvezan obići gradilište prije ponude i upoznati se sa svim mogućnostima, kasnija traženja neće se uzeti u obzir.</t>
  </si>
  <si>
    <t>Obrada unutarnjih špaleta kod fasadnih otvora kod kojih se mijenja stolarija do potpunog završetka te dovođenja u prvobitno stanje. U stavku uključen sav potreban alat i materijal (lajsne, popratni materijal i slično) za završnu obradu do potpune funkcionalnosti. Obračun po m' .</t>
  </si>
  <si>
    <t>komplet</t>
  </si>
  <si>
    <t>*pričvršćivanje izvesti nehrđajućim vijcima na razmaku svakih 40-60 cm
*nanošenje polimerno-cementnog ljepila trakasto po rubovima i točkasto po sredini ploča                         *nakon lijepljenja ploče se dodatno pričvršćuju spojnicama (6-8)kom/m²                                                                             *na rubnim dijelovima, postavljaju se - rubni profili kao i oko otvora s tim da je na dijagonalama otvora potrebno kao dodatno ojačanje postaviti mrežicu veličine 20x40 (30x50cm)</t>
  </si>
  <si>
    <t xml:space="preserve">*na ploče kamene vune nanosi se polimerno -cementno ljepilo u koje se utiskuje tekstilno-staklena mrežica alkalno otporna sa preklopima od 10 cm ,koja se pregletava drugim slojem polimerno -cementnog ljepila                                                                                                                            *nakon sušenja 5-7 dana, prije izvođenja završnog sloja  potrebno je nanijeti impregnirajući sloj.  Sistem se izvodi na ab elementima i parapetnim zidovima. Stavka uključuje postavljanje svih potrebnih elemenata, rubnih profila za fasadu, alu i/ili pvc kutnika (sa mrežicom) i ojačanja na sve rubove, uglove, otvore, uglove i dr.   </t>
  </si>
  <si>
    <t xml:space="preserve">Priprema gradilišta koja uključuje zaštitu zgrade na način da tijekom radova ne dođe do oštećenja iste, osiguranje koridora za prolaz korisnika zgrade i njegova zaštita od šute i prašine te osiguranje okoline kojom se sprečava prilaz nezaposlenima tijekom radova. Sav prostor za vrijeme i nakon rušenja i demontaža, te prilikom izvođenja novih konstrukcija zaštititi od vremenskih nepogoda (vlaženja, prokišnjavanja, rashlađivanja) te osigurati i zaštititi od ostalih uvjeta koji bi mogli ometati izvođenje radova vezani za postojeće instalacije (vodovod, odvodnja, grijanje, ventilacija, elektrika, plin i drugo). Sve radove treba izvoditi sukladno propisanim higijensko tehničkim mjerama zaštite na radu, tj. paziti na rad strojeva i alata, predvidjeti moguća urušavanja te postaviti i održavati zaštitne oplate, ograde i skele, postaviti znakove upozorenja na opasnosti te zaštititi  fizičke osobe i zgradu tijekom izvođenja radova. </t>
  </si>
  <si>
    <t>Nakon završetka radova izrada ploča s podacima o sufinanciranju natječaja za energetsku obnovu zgrada u svrhu promidžbe i vidljivosti načina realizacije istog.</t>
  </si>
  <si>
    <t>*krovni antenski stupovi</t>
  </si>
  <si>
    <t>ocjene njezinog građevinskog stanja, radova obuhvaćenih troškovnikom, uvjeta organizacije gradilišta, načina i mogućnosti pristupa građevini, mogućnosti zauzimanja javne površine, postave skele, osiguranja ulaza u građevinu i sl. Prema tome, ponuđena cijena je konačna cijena za realizaciju pojedine troškovničke stavke i ne može se mijenjati. Prilikom davanja ponude izvoditelj je obvezan dostaviti detaljni operativni plan izvođenja radova i shemu organizacije gradilišta.
Bez obzira na vrstu pogodbe, izvoditelj je obvezan svakodnevno voditi građevinski dnevnik u dva primjerka, a također i građevinsku knjigu, koje će redovito kontrolirati i ovjeravati nadzorni inženjer, kako bi se uvijek mogle ustanoviti stvarne količine izvedenih radova.
Sve radove treba izvoditi isključivo s vanjske strane, tj. sa skele.
Za izvođenje radova je mjerodavan Glavni projekt a sve eventualne razlike, izvoditi sukladno projektu i s odobrenjem projektanta odnosno nadzornog inženjera.</t>
  </si>
  <si>
    <t xml:space="preserve">Izvoditi prema Tehničkim propisima za zidane konstrukcije NN 01/07 i Tehničkim propisima o građevnim proizvodima NN 33/10 i 87/10, s pripadajućim normama za materijale koji se ugrađuju. Svi korišteni materijali za izvedbu zidarskih  radova moraju u pogledu kvalitete odgovarati HRN i to: 
•         Voda  i pijesak -HRN EN 1008, HRN EN 13139;2003+AC;2006 
•         Cement - HRN EN 197-1:2003
•         Vapno - HRN EN 459-1:2001
</t>
  </si>
  <si>
    <t>OSTALI (LIČILAČKI) RADOVI- opći uvjeti</t>
  </si>
  <si>
    <t xml:space="preserve"> *grafitni EPS vanjske špalete d=2cm, širina cca 15-35 cm</t>
  </si>
  <si>
    <t>8.</t>
  </si>
  <si>
    <t>m2</t>
  </si>
  <si>
    <t>*držač zastave</t>
  </si>
  <si>
    <t>9.</t>
  </si>
  <si>
    <t>Nabava materijala, izrada i postava unutarnjih prozorskih klupčica izvedenih od PVC glatkih materijala  presjeka (sa ugrađenim sistemom komora koje sprečavaju prijenos topline) i boje po izboru projektanta i investitora, prosječne razvijene širine do 200 mm. Stavka uključuje dobavu i postavu svog pomoćnog materijala  potrebnog  za izvedbu do potpune gotovosti i funkcionalnosti klupčica. Potrebno je koristiti tipski industrijski proizvod. Obračun po m'.</t>
  </si>
  <si>
    <t>Demontaža i privremeno deponiranje raznih elemenata na pročelju zgrade na mjesto prema odluci nadzornog inženjera i suvlasnika zgrade te ponovna montaža nakon izvedbe radova, sve zbog izrade ETICS sustava. U cijenu uračunat sav potreban rad, alat i pomoćni materijal. Na terenu još obavezno provjeriti broj svake stavke, zbog moguće promjene od dana snimanja do izvođenja. Obračun po kom.</t>
  </si>
  <si>
    <t>Pažljiva demontaža i ponovna montaža (uključujući i sve dodatne radnje i materijale potrebne za punu funkcionalnost) postojeće instalacije portafona (uključujući tipkala zvona, portafon i sl.) postavljene uz ulaz, privremenim deponiranjem i ponovnom ugradnjom u vodilicu po postavljanju toplinske izolacije fasadne ovojnice. Obračun komplet.</t>
  </si>
  <si>
    <t>VIII. LIMARSKI RADOVI</t>
  </si>
  <si>
    <t>VIII. LIMARSKI RADOVI UKUPNO</t>
  </si>
  <si>
    <t>Skidanje sokla (keramičke pločice) visine cca 12-18 cm na balkonima zbog izrade ETICS sustava. U stavku su uključeni i utovar, odvoz te istovar otpadnog materijala na za to predviđeni gradski deponij. Obračun po  m'</t>
  </si>
  <si>
    <t>Zamjena "rigalica" od pocinčanih čeličnih  cijevi na lođama zbog zaštite završne obrade pročelja od procijedne vode.  U stavku uključen sav potreban alat i materijal za završnu obradu do potpune funkcionalnosti. Obračun po kom</t>
  </si>
  <si>
    <t xml:space="preserve"> *pročelja (podgledi balkona), mineralna vuna  d=8 cm</t>
  </si>
  <si>
    <t>Toplinska izolacija špaleta  debljine 2 cm od grafitnog EPSa - λ≤0,035 W/mK obračunava se zasebno u m, (RŠ 15-35 cm). Na spojevima ETICS-a sa stolarijom, ovisno o dimenzijama i poziciji otvora, te debljini izolacije, ugraditi priključne profile za kvalitetan i trajan spoj ETICS-a sa stolarijom. Na spojevima ETICS-a sa prozorskim  klupicama, ugraditi izolacijsku traku za fuge (3-7 mm). ETICS sustav izvesti preko kutije roleta. U svemu se pridržavati uputa i specifikacija proizvođača, pravila struke i standarda kvalitete. Obračun mineralne vune vrši se po površini ugrađene, otvori se svi u cijelosti odbijaju. Obračun špaleta po dužnom metru.</t>
  </si>
  <si>
    <t xml:space="preserve">Dobava i postava keramičkih pločica sokla radi izvedbe sokla na balkonima. Stavka obuhvaća sav potreban rad i materijal do potpune funkcionalnosti.  Obračun po m' </t>
  </si>
  <si>
    <t xml:space="preserve">Otprašivanje svih dijelova fasade vodenim mlazom kao priprema podloge za izradu ETICS sustava te otucanje, krpanje i obrada  fasadnih ploha cca 50% fasadnih ploha zbog dotrajalosti, žbukom (tipa kao Samoborka VC 40,50 ili jednakovrijedno). U cijenu uračunat sav rad i materijal do potpune gotovosti. Površina fasade bez otvora cca 3200 m2. </t>
  </si>
  <si>
    <t>*znakovi prometne regulacije iznad kolnih prolaza</t>
  </si>
  <si>
    <t>*zastori od platna ili trske po lođama</t>
  </si>
  <si>
    <t>*sušila za veš na ogradi ili stropu lođe</t>
  </si>
  <si>
    <t>*držači žardinjera za cvijeće</t>
  </si>
  <si>
    <t>*satelitske antene</t>
  </si>
  <si>
    <t>*antene na krovu uz dimnjake</t>
  </si>
  <si>
    <t>*antene po pročelju</t>
  </si>
  <si>
    <t>*rukohvat uz stepenice kod kotlovnice d= 3 m</t>
  </si>
  <si>
    <t>*metalni poklopci podrumskih otvora za utovar ugljena ili drva dim. cca 400x120 cm</t>
  </si>
  <si>
    <t>Demontaža postojećih vanjskih limenih, kamenih ili PVC  klupčica s prozora. U cijenu uračunat vertikalni i horizontalni prijenos, utovar, transport i zbrinjavanje na gradskom deponiju.  Obračun po m' demontiranih klupčica.</t>
  </si>
  <si>
    <t>Pažljiva demontaža postojećih antenskih kabela postavljenih na kosom krovu zgrade s privremenim deponiranjem  i ponovnom ugradnjom s povezivanjem u snopove po postavljanju toplinske izolacije. Uključujući razvodne kutije i splitere. Obračun komplet</t>
  </si>
  <si>
    <t>*POZ 7-četverokrilni prozor dim. cca 3,52*0,78 =2,74 m²</t>
  </si>
  <si>
    <t>*POZ 4- jednokrilna vrata dim. 0,96*2,27=2,18 m²</t>
  </si>
  <si>
    <t>*POZ 2-ulazna stijena  dim.  2,36*3,54=8,35 m²</t>
  </si>
  <si>
    <t>*POZ 1-ulazna stijena  dim. 2,36*3,54=8,35 m²</t>
  </si>
  <si>
    <t>*POZ 11-vrata kotlovnice dim. cca 1,68*2,96 =4,97 m²</t>
  </si>
  <si>
    <t>*POZ 15-dvokrilni prozor dim.  cca 1,58*1,40 =2,21 m²</t>
  </si>
  <si>
    <t>*POZ 17-dvokrilni prozor + roleta dim.  cca 2,18*1,70 =3,71 m²</t>
  </si>
  <si>
    <t>*POZ 16-jednokrilni prozor + roleta dim.  cca 1,40*1,70 =2,38 m²</t>
  </si>
  <si>
    <t>*POZ 18-dvokrilni prozor + roleta dim.  cca 2,78*1,70 =4,72 m²</t>
  </si>
  <si>
    <t>*POZ 19-balkonska stijena + roleta dim.  cca 2,15*2,56 =5,50 m²</t>
  </si>
  <si>
    <t>*POZ 20-jednokrilni prozor + roleta dim.  cca 0,78*1,50 =1,17 m²</t>
  </si>
  <si>
    <t>*POZ 25-dvokrilni prozor + roleta dim.  cca 2,00*1,70 =3,40 m²</t>
  </si>
  <si>
    <t>*POZ 26-dvokrilni prozor dim.  cca 1,68*0,66 =1,11 m²</t>
  </si>
  <si>
    <t>*POZ 14-jednokrilna ulazna vrata dim. cca 1,01*2,02 =2,04 m²</t>
  </si>
  <si>
    <t>*POZ 27- krovni prozor dim. cca 0,80*1,24 =0,99 m²</t>
  </si>
  <si>
    <t>*POZ 28 -krovni prozor dim cca 0,74*0,96 =0,71 m²</t>
  </si>
  <si>
    <t>*POZ 29-balkonska stijena + roleta dim.  cca 2,15*2,56 =5,50 m²</t>
  </si>
  <si>
    <t>*POZ 30-jednokrilni prozor dim.  cca 1,40*1,50 =2,10 m²</t>
  </si>
  <si>
    <t>*POZ 6- jednokrilni prozor dim. cca  0,78*0,78=0,61 m²</t>
  </si>
  <si>
    <t>*POZ 8-četverokrilni prozor  dim. cca 3,52*0,58 =2,04 m²</t>
  </si>
  <si>
    <t>*POZ 9-četverokrilni prozor  dim. cca 2,94*0,58 =1,70 m²</t>
  </si>
  <si>
    <t>*POZ 10-trokrilni prozor dim. cca 2,26*0,58 =1,31 m²</t>
  </si>
  <si>
    <t>*POZ 12-dvokrilni prozor  dim. cca 1,36*0,78 =1,06 m²</t>
  </si>
  <si>
    <t>rešetka dim. 78/78 cm</t>
  </si>
  <si>
    <t>rešetka dim. 352/78 cm</t>
  </si>
  <si>
    <t>rešetka dim. 352/58 cm</t>
  </si>
  <si>
    <t>rešetka dim. 294/58 cm</t>
  </si>
  <si>
    <t>rešetka dim. 226/58 cm</t>
  </si>
  <si>
    <t>rešetka dim. 136/78 cm</t>
  </si>
  <si>
    <t xml:space="preserve"> ograda dim. 340/92 cm</t>
  </si>
  <si>
    <t xml:space="preserve"> ograda dim. 215/92 cm</t>
  </si>
  <si>
    <t xml:space="preserve"> ograda dim. 120/92 cm</t>
  </si>
  <si>
    <t>TROŠKOVNIK GRAĐEVINSKO-OBRTNIČKIH RADOVA ZA POVEĆANJE TOPLINSKE ZAŠTITE VANJSKE OVOJNICE STAMBENO-POSLOVNE ZGRADE U ULICI BRAĆE HANŽEKA 2/1-4, PETRINJA</t>
  </si>
  <si>
    <t>Demontaža postojeće stolarije uz minimalna oštećenja s vanjske i unutarnje strane. U stavku ulazi demontaža dotrajalih prozora, balkonskih stijena, vanjskih ulaznih stijena u zgradu, vrata biciklarnika i ulaznih vrata u stanove te sva potrebna zaštita i odvoz na deponij koji osigurava izvođač radova. Obvezno prije demontaže izvođač treba uzeti sve potrebne mjere i detalje potrebne za izradu nove stolarije. Obračun po broju demontiranih stavki. U stavku su uključeni i utovar, odvoz te istovar otpadnog materijala na za to predviđeni gradski deponij. Obračun po  kom.</t>
  </si>
  <si>
    <t>Pažljiva demontaža i ponovna montaža (uključujući i sve dodatne radnje i materijale potrebne za punu funkcionalnost) postojeće nadžbukne električne instalacije (uključujući prekidače, rasvjetna tijela i dr.) u podrumu i biciklarniku razizemlja s privremenim deponiranjem i ponovnom ugradnjom po postavljanju toplinske izolacije na strop podruma te strop i zidove biciklarnika. Obračun komplet.</t>
  </si>
  <si>
    <t>III. ZEMLJANI RADOVI</t>
  </si>
  <si>
    <t xml:space="preserve">Nasipanje oblutaka uz pročelje zgrade, te zaštite sokla zgrade u širini cca 40 cm do dubine 10 cm.  U cijenu je uključeno i nasipavanje oblutaka gradacije od 16-32 mm Obračun po m³ materijala u sraslom stanju. </t>
  </si>
  <si>
    <t xml:space="preserve">Ručni iskop sloja zemlje C kategorije, cca 55 cm uz pročelje zgrade s jugoistočne strane zgrade. Teren je uglavnom ravan sa minimalnim padom, dubina iskopa  cca 30 cm. Iskop se izvodi zbog postavljanje ETICS sustava te nasipanja oblutaka uz pročelje zgrade, te zaštite sokla zgrade u širini cca 40 cm.  Razliku u otkopanom materijalu odvesti na deponiju. Dno iskopa isplanirati s točnošću ±2 cm. Obračun po m³ materijala u sraslom stanju. </t>
  </si>
  <si>
    <t>Postava sloja geotekstila (300g) na dno iskopa oko pročelja zgrade u širini 55 cm od ruba pročelja. U stavku uključen sav potreban alat i materijal za završnu obradu do potpune funkcionalnosti.</t>
  </si>
  <si>
    <t>Dobava i ugradnja materijala za izvedbu vertikalne hidroizolacije podnožja zida - sokla vanjskih zidova podruma i razizemlja uz teren, visine cca 100 cm. Sve prema smjernicama za izradu ETICS sustava ili jednakovrijednog (detalj izvedbe podnožja u ravnini pročelja). Izvesti slijedeće radove:                                                                                                                                                                                                             *policementna hidroizolacija protiv vlage iz tla HRN EN 13707,HRN EN 13969 ugrađena na podlogu u svemu prema preporukama i uputstvima proizvođača. Obračun po izvedenoj površini.</t>
  </si>
  <si>
    <t>XPS, d=5cm</t>
  </si>
  <si>
    <t>XPS, d=14 cm</t>
  </si>
  <si>
    <t>*rasvjeta na balkonima, ulazima, kolnim prolazima i ulazu kotlovnice</t>
  </si>
  <si>
    <t>*nadžbukna instalacija za rasvjetu kolnog prolaza i ulaza kotlovnice</t>
  </si>
  <si>
    <t>XPS, d=2cm</t>
  </si>
  <si>
    <t xml:space="preserve"> *pročelja (zidovi pročelja), mineralna vuna  d=14 cm</t>
  </si>
  <si>
    <t xml:space="preserve"> *podgledi kolnih prolaza, pogledi konzola stanova i podgledi ulaznog dijela, mineralna vuna  d=18 cm</t>
  </si>
  <si>
    <t xml:space="preserve"> *pročelja (stupovi i pogledi greda kolnih prolaza, jugozapadni zid užeg kolnog prolaza) mineralna vuna d=2 cm</t>
  </si>
  <si>
    <t xml:space="preserve"> *pročelja (bočne strane balkona, obloga unutarnje strane stupova balkona), mineralna vuna  d=5 cm</t>
  </si>
  <si>
    <r>
      <t>Nabava materijala i izvedba zaštitno dekorativne žbuke špaleta (RŠ 15 -35cm) od silikonske žbuke valjane teksture (zrno do 1.50 mm)  te žbuke na bazi umjetnih smola (tipa kao npr. Teraplast ili jednakovrijedno ), veličine zrna 1,50 mm, u svemu prema uputama proizvođača. Izvedba u boji</t>
    </r>
    <r>
      <rPr>
        <sz val="9"/>
        <color theme="1"/>
        <rFont val="Century Gothic"/>
        <family val="2"/>
        <charset val="238"/>
      </rPr>
      <t xml:space="preserve"> po izboru projektanta. Podlogu prethodno impregnirati i pripremiti prema uputama proizvođača, što je potrebno uključiti u cijenu. Detalje fasade izvesti prema dogovoru s projektantom. Obračun po m' izrađenih špaleta.</t>
    </r>
  </si>
  <si>
    <t>*špalete -silikonska žbuka</t>
  </si>
  <si>
    <t xml:space="preserve">Nabava materijala, izrada i postava zaštitno dekorativne žbuke na bazi umjetnih smola (tipa kao npr. Teraplast ili jednakovrijedno) veličine zrna 1,50 -2,00 mm na podnožju zidova podruma i razizemlja (sokl), obruba ulaza u zgradu i bočnog zida kolnog prolaza.  Izvedba u boji po izboru projektanta. Izvesti prema uputama proizvođača. Obračun se vrši po površini izvedene žbuke, otvori se svi u cijelosti odbijaju. Obračun špaleta po dužnom metru u zasebnoj stavci. </t>
  </si>
  <si>
    <t>*špalete-žbuka na bazi umjetnih smola (tipa kao npr. Teraplast ili jednakovrijedno)</t>
  </si>
  <si>
    <t>*mineralna vuna d=16 cm (između rogova)</t>
  </si>
  <si>
    <t xml:space="preserve">Dobava, transport i montaža pokrova sljemena krovišta tipskim sljemenjacima iz odabranog sustava krovišta. Sljemenjaci se postavljaju pomoću sljemenih kopči. Tip sljemenaka, njihova obrada i boja odgovarajući pokrovu biber crijepom. U cijenu uključen sav spojni pribor i materijal. Obračun po m1 sljemena odnosno grebena. </t>
  </si>
  <si>
    <t>VII. IZOLATERSKI RADOVI - STROP PODRUMA I BICIKLARNIKA</t>
  </si>
  <si>
    <t>*zaštita od GK ploča L ili U oblika</t>
  </si>
  <si>
    <t>*PVC revizijska vratašca 20x20 cm</t>
  </si>
  <si>
    <t>*PVC revizijska vratašca 40x50 cm</t>
  </si>
  <si>
    <t>Dobava materijala i izrada obloge od gipskartonskih ploča na originalnoj metalnoj potkronstrukciji kao zaštite odvodnih i ventilacijskih cijevi pod stropom podruma koji se izolira pločama mineralne vune, prije izvođenja radova konzultirati se sa nadzornim inženjerom oko radova. Zaštitu cijevi izvesti kao masku L ili U oblika RŠ do 90 cm. Na čvoru instalacija ugraditi reviziona vratašca. U jediničnoj cijeni sadržan je sav potreban rad i materijal te priprema podloge, do potpune funkcionalnosti. Obračun po m' izvedene obloge cijevi i kom ugrađene revizije.</t>
  </si>
  <si>
    <r>
      <t>Izmjena  60 % drvene građe krovišta. Drvena krovna konstrukcija se zadržava uz obavezni pregled postojeće ugrađene drvene građe od strane izvođača i nadzora. Za izmjenu drevene građe, za koju se pregledom utvrdi da nije u dobrom stanju, potrebno je prije bilo kakvih radova izmjene dobiti suglasnost</t>
    </r>
    <r>
      <rPr>
        <b/>
        <sz val="9"/>
        <rFont val="Century Gothic"/>
        <family val="2"/>
        <charset val="238"/>
      </rPr>
      <t xml:space="preserve"> nadzornog inženjera</t>
    </r>
    <r>
      <rPr>
        <sz val="9"/>
        <rFont val="Century Gothic"/>
        <family val="2"/>
        <charset val="238"/>
      </rPr>
      <t>.  Postojeći rogovi su dimenzija 12/16 cm. Nova drvena konstrukcija mora odgovarati postojećoj u svojim dimenzijama i kvalitetom (drvo II. Klase, četinar). Svi drveni elementi se prije ugradnje zaštićuju antifungicidnim i antiinsekticidnim premazima u slojevima prema preporuci proizvođača. U stavku je uključen pregled drvene konstrukcije, demontaža oštećene drvene građe, dobava, transport i montaža nove drvene konstrukcije.  Sastavni dio stavke je sav spojni materijal i pribor. Obračun po m3 izmjenjene drvene konstrukcije.</t>
    </r>
  </si>
  <si>
    <t>Demontaža postojećih unutarnjih drvenih, kamenih ili PVC klupčica  sa  prozora koji se mijenjaju. U cijenu uračunati vertikalni i horizontalni prijenos, utovar, transport i zbrinjavanje na gradskom deponiju.  Obračun po m' demontiranih klupčica.</t>
  </si>
  <si>
    <t xml:space="preserve">Dobava, postava, skidanje i otprema tunelske skele-prolaza za pješake (nad ulaznim prostorima i kolnim prolazima) , izrađenog od bešavnih cijevi i potrebnih spojnih elemenata, sa svim potrebnim ukrućenjima i sidrenjima visine do 2.5m širine 1.8m. Pokrov tunela izraditi od mosnica položenih jedne do druge, a preko njih postaviti bitumensku ljepenku s preklopom minimalno ili alternativno PVC foliju. Izvođač radova dužan je u nivou pločnika izvesti ograđeni prostor za  odlaganje potrebnih  materijala, a u skladu s rješenjem o zauzimanju javno-prometne površine, što je uključeno u cijenu skele. Prije izvedbe skele potrebno je izraditi projekt skele od strane izvođača, odnosno inženjera ovlaštenog za navedeni posao, koji će sadržavati dokaz o mehaničkoj otpornosti i stabilnosti konstrukcije.  U cijeni uključiti, dobava i postava table gradilišta koja je označena sukladno građevinskoj regulativi i predmetnom natječaju. Obračun se vrši po m² vertikalne projekcije površine skele. U cijenu uračunati i naknadu za zauzimanje javne površine. </t>
  </si>
  <si>
    <t>Izrada, dobava i ugradnja  otklopno zaokretnih PVC prozora, balkonskih stijena i ulaznih vrata sukladno shemi stolarije, bijele boje, ostakljenih s dvostrukim izo staklom punjenim plemenitim plinom i aluminijskom roletom sa unutarnjom kutijom. Projektirana je stolarija od PVC profila ostakljena izo staklom sa ispunom od plemenitog plina,  koeficijenta prolaska topline U≤ 1,40 W/m²K za cijeli prozor, stijenu ili vrata te U≤ 1,10  W/m²K za staklo, sve prema glavnom projektu. U cijenu uključeni svi slijepi štokovi (proširivači) na mjestima gdje je to potrebno radi izrade ETICS sustava. Krovni prozor uključuje sve potrebne opšave i pribor do potpune ugradnje i funkcionalnosti. Obračun po komadu.</t>
  </si>
  <si>
    <t>*POZ 4 -jednokrilna puna vrata dim cca 0,96x2,27=2,18 m²</t>
  </si>
  <si>
    <t>*POZ 2 -ulazna ostakljena stijena dim cca 2,36x3,54=8,35 m²</t>
  </si>
  <si>
    <t>*POZ 1 -ulazna ostakljena stijena dim cca 2,36x3,54=8,35 m²</t>
  </si>
  <si>
    <t>*POZ 6 -jednokrilni prozor (armirano staklo) dim. cca 0,78*0,78=0,61 m²</t>
  </si>
  <si>
    <t>*POZ 8 -četverokrilni prozor (armirano staklo) dim. cca 3,52*0,58=2,04 m²</t>
  </si>
  <si>
    <t>*POZ 7 -četverokrilni prozor (armirano staklo) dim. cca 3,52*0,78=2,75 m²</t>
  </si>
  <si>
    <t>*POZ 9 -četverokrilni prozor (armirano staklo) dim. cca 2,94*0,58=1,71 m²</t>
  </si>
  <si>
    <t>*POZ 10 -trokrilni prozor (armirano staklo) dim. cca 2,26*0,58=1,31 m²</t>
  </si>
  <si>
    <t>*POZ 11- dvokrilna puna vrata dim. cca 1,68*2,96=4,97 m²</t>
  </si>
  <si>
    <t>*POZ 12 -dvokrilni prozor (armirano staklo) dim. cca 1,36*0,78=1,06 m²</t>
  </si>
  <si>
    <t>*POZ 18 -trokrilni prozor s roletom dim. cca 2,78*1,70 =4,73 m²</t>
  </si>
  <si>
    <t>*POZ 17 -dvokrilni prozor s roletom dim. cca 2,18*1,70 =3,71 m²</t>
  </si>
  <si>
    <t>*POZ 14 -ulazna puna vrata dim cca 1,01*2,02 =2,04 m²</t>
  </si>
  <si>
    <t>*POZ 19 -balkonska stijena + roleta  dim cca 2,15*2,56 =5,50 m²</t>
  </si>
  <si>
    <t>*POZ 20 -jednokrilni prozor s roletom dim. cca 0,78*1,50 =1,17 m²</t>
  </si>
  <si>
    <t>*POZ 25 -dvokrilni prozor s roletom dim. cca 2,00*1,70 =3,40 m²</t>
  </si>
  <si>
    <t>*POZ 22 -jednokrilni prozor (mutno staklo) s roletom dim. cca 1,00*2,22 =2,22 m²</t>
  </si>
  <si>
    <t>*POZ 26 -dvokrilni prozor dim. cca 1,80*0,66 =1,19 m²</t>
  </si>
  <si>
    <t>*POZ 27- krovni prozor sa sjenilom  dim. cca 0,80*1,24 =0,99 m²</t>
  </si>
  <si>
    <t>*POZ 28- krovni prozor sa sjenilom  dim. cca 0,74*0,96 =0,71 m²</t>
  </si>
  <si>
    <t>*POZ 29 -balkonska stijena + roleta  dim cca 2,15*2,56 =5,50 m²</t>
  </si>
  <si>
    <t>*POZ 15 -dvokrilni prozor (armirano staklo) s komarnikom na okviru s vanjske strane dim cca 1,58*1,40 =2,21 m²</t>
  </si>
  <si>
    <t>*POZ 16 -dvokrilni prozor s roletom dim. cca 1,40*1,70 =2,38 m²</t>
  </si>
  <si>
    <t>Obrada vanjskog i unutarnjeg praga na vratima masom i rubnom lajsnom, po potrebi iznutra, kako bi se pozicija dovela u postojeće stanje. U slučaju da se prilikom demontaže pozicije ošteti unutarnji pod, potrebno je sanirati mjesto istim materijalom ili jednako vrijednim.  U stavku uključen sav potreban alat i materijal (lajsne, popratni materijal i slično) za završnu obradu do potpune funkcionalnosti. Obračun po m' izvedenog praga.</t>
  </si>
  <si>
    <t>XIII. PROMIDŽBENI RADOVI</t>
  </si>
  <si>
    <t>XIII. PROMIDŽBENI RADOVI UKUPNO</t>
  </si>
  <si>
    <t xml:space="preserve">I. PRIPREMNI RADOVI </t>
  </si>
  <si>
    <t xml:space="preserve">II. DEMONTAŽE I RUŠENJA  </t>
  </si>
  <si>
    <t>beton</t>
  </si>
  <si>
    <t>oplata:</t>
  </si>
  <si>
    <t>armatura Q-257</t>
  </si>
  <si>
    <t>kg</t>
  </si>
  <si>
    <t>V. IZOLATERSKI I KROVOPOKRIVAČKI RADOVI UKUPNO</t>
  </si>
  <si>
    <t>VI. IZOLATERSKI RADOVI - POD TAVANA</t>
  </si>
  <si>
    <t>VI. IZOLATERSKI RADOVI - POD TAVANA UKUPNO</t>
  </si>
  <si>
    <t>IX. BRAVARSKI  RADOVI</t>
  </si>
  <si>
    <t>IX. BRAVARSKI RADOVI UKUPNO</t>
  </si>
  <si>
    <t>X. STOLARSKI RADOVI</t>
  </si>
  <si>
    <t>X. STOLARSKI RADOVI UKUPNO</t>
  </si>
  <si>
    <t>XI. KERAMIČARSKI RADOVI</t>
  </si>
  <si>
    <t>XI. KERAMIČARSKI RADOVI UKUPNO</t>
  </si>
  <si>
    <t>XII. OSTALI RADOVI</t>
  </si>
  <si>
    <t>XII. OSTALI RADOVI UKUPNO</t>
  </si>
  <si>
    <t>IX. BRAVARSKI RADOVI</t>
  </si>
  <si>
    <t>Izrada, dobava i ugradnja novih višedijelnih PVC ostakljenih stijena i punih vrata  na mjesto postojećih ostakljenih stijena na stubišu i punih vrata biciklarniku. Projektirana je stolarija od PVC profila ostakljena izo staklom sa ispunom od plemenitog plina,  koeficijenta prolaska topline U≤ 1,40 W/m²K za cijelu stijenu te U≤ 1,10  W/m²K za staklo, sve prema glavnom projektu. Puna vrata biciklarnika projektirana su od PVC panela koeficijenta prolaska topline U≤ 1,40 W/m²K za cijela vrata te U≤ 1,10  W/m²K za panel.  U cijenu uključeni svi slijepi štokovi (proširivači) na mjestima gdje je to potrebno radi izrade ETICS sustava. Obračun po komadu</t>
  </si>
  <si>
    <t>*ventilaciona cijev iz kotlovnice d= cca 4 m</t>
  </si>
  <si>
    <t>*mineralna vuna d=6 cm (između prvog sloja kontraletvi)</t>
  </si>
  <si>
    <t>Demontaža postojećih pocinčanih limenih žljebova i oluka krovne odvodnje. U cijeni vertikalni i horizontalni prijenos, utovar, transport i zbrinjavanje na gradskom deponiju.  Obračun po m' demontiranog žlijeba ili oluka.</t>
  </si>
  <si>
    <t>Demontaža te ponovna  montaža gromobranske instalacije zgrade (na pročeljima i na ravnom krovu) zbog izvođenja ETISC fasadnog sustava i slojeva krovne izolacije. U stavku uključen sav potreban alat, materijal i spojni pribor za završnu obradu do potpune funkcionalnosti. U slučaju da izvođač nije u mogućnosti vratiti postojeću instalaciju zbog lošeg stanja postojeće instalacije, dužan je postaviti novu. O stanju i funkcionalnosti postojeće instalacije potrebno je konzultirati se nadzornim inženjerom. Po završetku radova potrebno je napraviti ispitivanje instalacija te dostaviti elaborat ispitivanja nadzornom inženjeru i investitoru. Obračun po m'</t>
  </si>
  <si>
    <t>Dobava i postava ormarića mjernog spoja za uzemljenje gromobrana sa svim fazonskim komadima i pričvršćenjima.  Obavezno predvidjeti ukrućenje na pročelje. U jediničnoj cijeni sadržan je sav potreban rad i materijal za ugradbu ormarića s obaveznom provjerom mjera na licu mjesta. Obračun po kom</t>
  </si>
  <si>
    <t>Izvedba premosnica limenog opšava nadozida krova s gromobranskom FeZn trakom (Al žicom Ø 8 mm), FeZn pletenicom.</t>
  </si>
  <si>
    <r>
      <t>m</t>
    </r>
    <r>
      <rPr>
        <vertAlign val="superscript"/>
        <sz val="10"/>
        <rFont val="Century Gothic"/>
        <family val="2"/>
        <charset val="238"/>
      </rPr>
      <t>3</t>
    </r>
  </si>
  <si>
    <r>
      <t>m</t>
    </r>
    <r>
      <rPr>
        <vertAlign val="superscript"/>
        <sz val="10"/>
        <rFont val="Century Gothic"/>
        <family val="2"/>
        <charset val="238"/>
      </rPr>
      <t>2</t>
    </r>
  </si>
  <si>
    <r>
      <t>Nabava i doprema materijala, te ručno betoniranje</t>
    </r>
    <r>
      <rPr>
        <b/>
        <sz val="10"/>
        <rFont val="DINCE-Light"/>
        <charset val="238"/>
      </rPr>
      <t xml:space="preserve"> </t>
    </r>
    <r>
      <rPr>
        <sz val="9"/>
        <rFont val="Century Gothic"/>
        <family val="2"/>
        <charset val="238"/>
      </rPr>
      <t xml:space="preserve">AB ploče invalidske rampe, sve prema pravilima struke, uz ulaz u zgradu. Ploča u padu debljine cca d=10 cm u betonu klase C25/30. Betoniranje se izvodi u glatkoj oplati. Obračun  za kompletan rad i materijal iz  opisa po m3 ugrađenog betona, m2 oplate i kg armature. U cijenu je uključena dobava i ugradba betona, njega betona, te dobava i postava oplate i armature uključujuću skidanje i čišćenje oplate, a sve prema pravilima struke. Izvođač je dužan u potpunosti izvoditi glatke i ravne betone u skladu sa HRN. Završna obrada kao češljani beton ili kvarcom. </t>
    </r>
  </si>
  <si>
    <t>Zamjena postojeće lamperije na kutijama za rolete originalnih prozora koji se ne mijenjaju, radi postavljanja toplinske izolacije pročelja. Stavka uključuje skidanje postojeće obloge od drvenih letvica te postavljanje vodootpornih OSB ploča, kao pripremu za postavljanje toplinske izolacije pročelja. OSB ploče se bočno učvršćuju u zid metalnim držačima  Stavka uključuje rad i sav potreban materijal. Obračun po m².</t>
  </si>
  <si>
    <t>Skraćivanje postojećih letvi na pregradama ostava, izvedba ojačanja drvenim štaflama te razna premještanja stvari koje stanari nisu izmjestili da bi se stvorili uvjeti za izradu slojeva
stropa u spremištu i garažama. U jediničnoj cijeni sadržan je sav potreban rad i materijal, do potpune funkcionalnosti. Obračun po m' drvenih pregrada .</t>
  </si>
  <si>
    <t>Nabava materijala, izrada i postava vanjskih prozorskih klupčica iz plastificiranog aluminijskog lima u boji po izboru projektanta, prosječne razvijene širine do 400 mm. Okap izvesti na udaljenosti 3 cm od zida. Klupčice se postavljaju nakon izvedbe fasade a mjere je potrebno uzeti na mjestu ugradnje. Stavka uključuje dobavu i postavu svog pomoćnog materijala  potrebnog  za izvedbu do potpune gotovosti i funkcionalnosti klupčica sukladno detalju izvedbe.  Obračun po m'.</t>
  </si>
  <si>
    <t>*opšav završetka zidova uz krov stubišta R.Š. = 45-60 cm</t>
  </si>
  <si>
    <r>
      <t xml:space="preserve">vertikalna odvodnja </t>
    </r>
    <r>
      <rPr>
        <sz val="9"/>
        <color theme="1"/>
        <rFont val="Calibri"/>
        <family val="2"/>
      </rPr>
      <t>Ø 12 cm</t>
    </r>
  </si>
  <si>
    <t>horizontalna odvodnja R.Š. = cca 40 cm</t>
  </si>
  <si>
    <t>*rešetke za ventilaciju kuhinjske nape (prilikom vraćanja doštukati s PVC cijevi)</t>
  </si>
  <si>
    <t>*ventilacione cijevi iz caffe bara d= cca 10 m (ne vraćaju se nakon demontaže)</t>
  </si>
  <si>
    <t>*svjetleća reklama za Karlovačko pivo  (ne vraća se nakon demontaže)</t>
  </si>
  <si>
    <t>Dobava materijala i izrada podne obloge od OSB ploča d=18 mm uključujući drveni roštilj za prohodnost. Ploče se polažu na izolaciju od tvrdih ploča kamene vune. Prije izvođenja radova konzultirati se s nadzornim inženjerom oko radova. U jediničnoj cijeni sadržan je sav potreban rad i materijal do potpune funkcionalnosti. Obračun po m2 izvedenog poda.</t>
  </si>
  <si>
    <t>Dobava, transport i montaža pokrova krovišta zaobljenim biber crijepom tip kao Tondach Biber ili jednako vrijedan (ili po izboru konzervatorskog odjela). Veličina crijepa cca. 190 x 400 mm. Pokrov obuhvaća crijep 1/1 - 3/4,  podsljemeni crijep, okapni crijep, crijep zračnik, podsljemeni zračnik, setove za krovne proboje (antena, ventilacija),  rubne fazonske elemente, kao i fazonske komade i mrežice za provjetravanje krova. Primjenu i mjesto ugradnje svih elemenata izvoditelj je dužan dostaviti na odobrenje projektantu. U cijenu uključeni svi potrebni čelični pocinčani opšavi oko prodora na krovu (dimnjaci, zidovi, krovni prozori, odzrake i sl.) te trake za priključak na zid/dimnjak i ostali spojni i priključni materijal i pribor. Boju i završnu obradu crijepa odobrava konzervatorski odjel. U cijeni uključeni svi završni i prelazni elementi krova kao što su: elementi za provjetravanje,  mrežice protiv ptica i insekata i sl. U cijenu uključena i dobava i montaža  snjegobrana, iz sustava u skladu sa odabranim biber crijepom. Obračun po m2 krovne plohe.</t>
  </si>
  <si>
    <t>*krovna uvala R.Š. = cca 50 cm</t>
  </si>
  <si>
    <t>*veter lajsna R.Š. = cca 40 cm</t>
  </si>
  <si>
    <t>*zidna lajsna R.Š. = cca 50 cm</t>
  </si>
  <si>
    <t>*opšav dimnjaka R.Š. = cca 50 cm</t>
  </si>
  <si>
    <t>Nabava materijala i izrada prodora vertikalnih i horizontalnih odvoda za kondenzat vanjskih klima jedinica te rješenje odvodnje istog. Po želji stanara izvedba horizontalnog prodora u stan. Uz svaki stan na vertikalnoj odvodnji jugoistočnog pročelja mora biti predviđen priključak za svaki stan. U stavku uključen sav potreban alat i materijal za završnu obradu do potpune funkcionalnosti. Obračun po m'</t>
  </si>
  <si>
    <t>10.</t>
  </si>
  <si>
    <t>IV. IZOLATERSKO-FASADERSKI RADOVI</t>
  </si>
  <si>
    <t>IV. IZOLATERSKO-FASADERSKI RADOVI UKUPNO</t>
  </si>
  <si>
    <t>V. IZOLATERSKO-KROVOPOKRIVAČKI RADOVI</t>
  </si>
  <si>
    <r>
      <t>m</t>
    </r>
    <r>
      <rPr>
        <sz val="9"/>
        <color theme="1"/>
        <rFont val="Calibri"/>
        <family val="2"/>
        <charset val="238"/>
      </rPr>
      <t>³</t>
    </r>
  </si>
  <si>
    <r>
      <t>m</t>
    </r>
    <r>
      <rPr>
        <sz val="9"/>
        <rFont val="Calibri"/>
        <family val="2"/>
        <charset val="238"/>
      </rPr>
      <t>³</t>
    </r>
  </si>
  <si>
    <r>
      <t>m</t>
    </r>
    <r>
      <rPr>
        <sz val="9"/>
        <rFont val="Calibri"/>
        <family val="2"/>
        <charset val="238"/>
      </rPr>
      <t>²</t>
    </r>
  </si>
  <si>
    <t>*opšav  krovnih prozora  R.Š. = cca 50 cm</t>
  </si>
  <si>
    <t>Nabava materijala, izrada i postava krovnih lajsni i opšava od pocinčanog lima (HRN C.B4.081), debljine 0,55 mm, iz jednog ili dva dijela. Vidljivi dijelovi plastificirani u boji po izboru projektanta prema predloženom uzorku. Ulaganje odgovarajućeg sloja podložne trake kao dodatnog osiguranja od povratne vode.  Stavka uključuje sav pomoćni materijal te sidrene, pričvrsne i montažne elemente potrebne za izvedbu do potpune gotovosti i funkcionalnosti. Obračun po m1.</t>
  </si>
  <si>
    <t>Dobava, izrada i postava opšava grede iznad prozora dnevnih boravaka u potkrovlju, od  pocinčanog plastificiranog lima, debljine 0,6 mm. Plastifikacija u boji po izboru projektanta prema predloženom uzorku. Postava fiksiranjem na drvenu potkonstrukciju krovišta. Izrada iz dva dijela, prema postojećem detalju. 
Obračun po m1</t>
  </si>
  <si>
    <r>
      <t xml:space="preserve">Dobava, izrada i postava vertikalnih odvoda (oluka)  Ø12 cm i horizontalnih ovješenih žljebova, od  plastificiranog pocinčanog lima, debljine 0,6 mm, uključivo obujmice, nosače i sav sitni i spojni materijal. Plastifikacija u boji po izboru projektanta prema predloženom uzorku. Stavka uključuje dobavu i postavu svog pomoćnog materijala  potrebnog  za izvedbu do potpune gotovosti i funkcionalnosti. </t>
    </r>
    <r>
      <rPr>
        <sz val="9"/>
        <rFont val="Century Gothic"/>
        <family val="2"/>
      </rPr>
      <t>Labuđi vrat obračunat kao 1 kom = 1m'  vertikalnog odvoda</t>
    </r>
    <r>
      <rPr>
        <sz val="9"/>
        <color theme="1"/>
        <rFont val="Century Gothic"/>
        <family val="2"/>
        <charset val="238"/>
      </rPr>
      <t xml:space="preserve">
Obračun po m1. </t>
    </r>
  </si>
  <si>
    <t xml:space="preserve">Skraćivanje postojećih ograda balkona i lođa zbog izvedbe ETICS sustava na pročelju zgrade. Ograda se sastoji od nosive željezne potkonstrukcije (dva horizontalna profila 40/60 i jedan vertikalni 40/40) s drvenim rukohvatom i oblogom od drvenih dasaka. U stavku uključeno skraćivanje ograde (horizontalnih dijelova) sa svake strane za debljinu nove termoizolacijske fasade, zavarivanje dodatnih metalnih profila na postojeću željeznu potkonstrukciju, preslagivanje obloge od dasaka radi održanja istog razmaka dasaka međusobno i na krajevima, te sav potreban alat i materijal za završnu obradu do potpune funkcionalnosti. Sve dimenzije i rastere ograde izvesti sukladno mjerodavnoj regulativi. Obračun po komadu ograde.
</t>
  </si>
  <si>
    <t xml:space="preserve"> Dobava materijala, izrada i postava čelične rešetke ispred podrumskih prozora. Rešetka se izvodi od čeličnih  profila Ø 10 mm i plosnog čeličnog lima 30/3mm. U stavku uključen sav potreban alat i materijal za završnu obradu do potpune funkcionalnosti. 
Ugradnja vijcima u armiranobetonske zidove. Sve čelične dijelove zaštiti od hrđe i završno obraditi odgovarajućom bojom prema izboru glavnog projektanta. Obračun po komadu.</t>
  </si>
  <si>
    <t>Zidarska obrada i sanacija vanjskih strana betonskog dimnjaka kotlovnice reparaturnim mortom. Na zidove dimnjaka Izvesti završni dekorativni sloj od tankoslojne silikonske žbuke debljine 3 mm na prethodno impregniranu podlogu prema odabranom proizvođaču i tipu završnog sloja. Izbor završne žbuke, boja i tekstura žbuke po odabiru projektanta. U stavku su uključena sva potrebna ljepila i armaturne mrežice. Obračun po m² obrađene površine</t>
  </si>
  <si>
    <t xml:space="preserve">Dobava i ugradnja krovnog prozora od drvene jezgre obložene zaštitnim slojem od bijelog poliuretana, središnji i gornji ovjes, ručka za otvaranje s gornje i donje strane, ventilacijski preklop, dvostruko brtvljenje, dvostruko energetsko staklo (4mm laminirano + 16mm argon + 4mm vanjsko kaljeno) Upr=1.3W/m2K (Ust=1.1W/m2K), Rpr=32 dB, ugraditi termo i hidroizolacijski set; nutarnje rolo sjenilo s bočnim aluminijskim vodilicama.                                                                                                             Potrebne mjere provjeriti na licu mjesta. Ugradnju izvršiti prema uputstvima proizvođača. Ostale izvedbene detalje dogovoriti s projektantom.
U cijenu stavke uračunato je uzimanje mjera na licu mjesta, dobava i ugradnja. Obračun prema kompletno izvedenim i montiranim prozorima. </t>
  </si>
  <si>
    <t>*krov u horizontalnoj površini</t>
  </si>
  <si>
    <t>*razni limeni opšavi</t>
  </si>
  <si>
    <r>
      <t>m</t>
    </r>
    <r>
      <rPr>
        <sz val="9"/>
        <rFont val="Calibri"/>
        <family val="2"/>
        <charset val="238"/>
      </rPr>
      <t>'</t>
    </r>
  </si>
  <si>
    <t>Dobava, doprema i ugradnja toplinske izolacije od ploča tvrde kamene vune d=18 cm, u 2 sloja debljine 10 i 8 cm, na sloj betonskog poda tavana u svemu prema planu polaganja i uputstvima proizvođača.
Potrebne karakteristike:
- deklarirana toplinska provodljivost λ=0,035 W/mK prema HRN EN 12667 ili jednakovrijednoj normi
- reakcija na požar A1 prema HRN EN 13501-1 ili jednakovrijednoj normi
- otpor difuziji vodene pare μ =1 prema HRN EN 12086 ili jednakovrijednoj normi
U cijenu je uračunat sav potreban rad i materijal. U svemu se pridržavati uputa i specifikacija proizvođača, pravila struke i standarda kvalitete.
U cijenu su uključeni materijal i postavljanje:
*parne brane
*ploča tvrde kamene vune ukupne debljine d=18cm
Obračun po m² tlocrtne površine poda na koju se polaže toplinska izolacija.</t>
  </si>
  <si>
    <t>Dobava, izrada i postava prvog sloja kontraletvi 5/8 cm od jelovine (II klasa) za postavu dodatnog sloja termoizolacije. Kontraletve se postavljaju širom stranom na rogove. U stavku uključen sav potreban rad, materijal i transport do potpune gotovosti. Stavkom obuhvaćen i fungicidni premaz novih letava. Obračun po površini krova bez kosine.</t>
  </si>
  <si>
    <t>IV. IZOLATERSKI-FASADERSKI RADOVI</t>
  </si>
  <si>
    <t>Nabava materijala, izrada i postava dilatacijske lajsne od plastificiranog pocinčanog lima (HRN C.B4.081), debljine 0,55 mm, u boji po izboru projektanta prema predloženom uzorku. Lajsnu izvesti iz dva dijela koji omogućuju rad konstrukcije u oba smjera. Stavka uključuje sav pomoćni materijal te sidrene, pričvrsne i montažne elemente potrebne za izvedbu do potpune gotovosti i funkcionalnosti. Obračun po m1.</t>
  </si>
  <si>
    <t>Dobava, doprema i ugradnja kapa iznad dimnjaka i ventilacijkih kanala, od pocinčanog lima d=1,50 mm, bojanog u tonu po izboru projektanta, raznih dimenzija. Obračun po komadu izvedene kape na bazi prosječnih mjera od cca 0,60x0,90 m, zaštita od atmosferilija. U cijenu uključiti sva pomoćna i vezna sredstva do potpune funkcionalnosti. Stavka se izvodi samo u slučaju izvođenja radova nadogradnje postojećih dimnjaka zbog nedovoljne visine u odnosu na sljeme. Obračun po komadu.</t>
  </si>
  <si>
    <t>Nabava materijala, izrada i postava rukohvata kod rampe za invalide. Rukohvat se postavlja jednostrano. U stavku uključen sav potreban alat i materijal za završnu obradu do potpune funkcionalnosti (zaštita, završna boja , pomoćni materijal....). Obračun po m'</t>
  </si>
  <si>
    <t>9</t>
  </si>
  <si>
    <t>*užljebni lim R.Š. = cca 35 cm</t>
  </si>
  <si>
    <t>Dobava, doprema i ugradnja toplinske izolacije od ploča  kamene vune kaširane s jedne strane staklenim voalom, ukupne debljine d=16 cm, λd=0.035W/mK u skladu s HRN EN  13163 i HRN EN 1349 ili jednakovrijednim normama, na strop podruma (osim kotlovnice) i biciklarnika. Postava ploča bez dodatne potkonstrukcije direktno na strop mehaničkim pričvršćivanjem, metalnim držačima s diskom i čavlima za ukucavanje. 
Obračun po m² tlocrtne površine podruma i biciklarnika na koju se polaže toplinska izolacija.</t>
  </si>
  <si>
    <r>
      <t xml:space="preserve">Dobava, postava, skidanje i otprema  cijevne fasadne skele od bešavnih cijevi (visina montaže </t>
    </r>
    <r>
      <rPr>
        <sz val="9"/>
        <rFont val="Century Gothic"/>
        <family val="2"/>
        <charset val="238"/>
      </rPr>
      <t>do 20,82 m</t>
    </r>
    <r>
      <rPr>
        <sz val="9"/>
        <color theme="1"/>
        <rFont val="Century Gothic"/>
        <family val="2"/>
        <charset val="238"/>
      </rPr>
      <t xml:space="preserve"> visine ukupno sa visinom prolaza za pješake), na već postavljenu tunelsku skelu. Skelu izvesti prema postojećim HTZ propisima i u svemu kako je opisano u općim uvjetima. U jediničnu cijenu uključiti i zaštitni zastor od jutenih ili plastičnih  traka koje se postavljaju s vanjske strane skele po cijeloj površini. Skelu je potrebno osigurati od prevrtanja sidrenjem, a od udara groma uzemljenjem. Potrebno je izvesti pomoćne željezne ili drvene ljestve -penjalice u svrhu vertikalne komunikacije po skeli. U cijeni je i osiguranje i zaštita na rubnim dijelovima skele. Skelu podići za 1 m od vijenca zgrade. Prije izvedbe skele potrebno je izraditi projekt skele od strane izvođača, odnosno inženjera ovlaštenog za navedeni posao, koji će sadržavati dokaz o mehaničkoj otpornosti i stabilnosti konstrukcije. Izvođač snosi troškove zauzeća javne površine te je dužan ishoditi rješenje o zauzeću javne površine kod nadležnog područnog ureda. Obračun se vrši po m² vertikalne projekcije površine skele.</t>
    </r>
  </si>
  <si>
    <t xml:space="preserve">pumpa- mehanizam za otvaranje ulaznih  vrata </t>
  </si>
  <si>
    <t>Rušenje zida od staklene opeke.  U cijenu uračunati vertikalni i horizontalni prijenos, utovar, transport i zbrinjavanje na gradskom deponiju.  Obračun po m2</t>
  </si>
  <si>
    <t xml:space="preserve">Nabava materijala, izrada i postava toplinskog fasadnog sistema tipa ETICS ili jednakovrijednog, prema HRN EN 13499 ili jednakovrijednoj normi, dijelovima pročeljnog zida (postava u zoni sokla vanjskog pročelja -do cca kote poda prizemlja + dekorativan obrub ulaza u zgradu, u visini cca 100 cm oko stupova kolnih prolaza, u visini 30 cm na podnožju zidova na balkonima ). Toplinski sistem se sastoji od :  *ploče ekstrudiranog polistirena XPS hrapave površine d=14 , 5, 2cm λd=0.035W/mK u skladu s HRN EN  13163 i  HRN EN 1349 ili jednakovrijednim normama. Ploče su lijepljene polimercementnim mortom i pričvršćene pričvrsnicama sa širokom glavom (polimercementni mort armiran alkalno postojanom mrežicom od staklenih vlakana, nanosi se u dva sloja, ukupne debljine do 5.00mm). Stavka uključuje dobavu i postavu potrebnih profila (rubni sokl, sokl profili, kutna lajsna s okapom i sl.). Sistem se izvodi na ab elementima i zidovima od opeke. Sve radove treba izvesti isključivo po uputama proizvođača fasadnog sustava, koristeći materijale, alate  i način izvođenja po tehnologiji proizvođača slojeva fasade i projekta fizike zgrade. Stavka uključuje, postavljanje svih potrebnih elemenata, rubnih profila za fasadu, alu i/ili pvc kutnika (sa mrežicom) i ojačanja na sve rubove, uglove, otvore, i dr. U svemu se pridržavati uputa i specifikacija proizvođača, pravila struke i standarda kvalitete.                  </t>
  </si>
  <si>
    <r>
      <t>Dobava i ugradnja materijala za izvedbu povezanog sustava za vanjsku toplinsku izolaciju (kao ETICS ili jednakovrijedan) od MINERALNE KAMENE VUNE u skladu s normom HRN 13499 ili</t>
    </r>
    <r>
      <rPr>
        <sz val="9"/>
        <rFont val="Century Gothic"/>
        <family val="2"/>
        <charset val="238"/>
      </rPr>
      <t xml:space="preserve"> jednakovrijednom normom d=18 cm, d=14 cm, d=8cm, d=5 cm, d=2 cm,</t>
    </r>
    <r>
      <rPr>
        <sz val="9"/>
        <color theme="1"/>
        <rFont val="Century Gothic"/>
        <family val="2"/>
        <charset val="238"/>
      </rPr>
      <t xml:space="preserve"> sustavom slijedećih  karakteristika :                                                                                                         *deklarirana toplinske provodljivosti λd&lt;=0.035W/mK i u skladu s normom HRN EN 12667 ili jednakovrijednom normom
*klasa gorivosti A1  u skladu s normom HRN EN 501-1  ili jednakovrijednom normom                                                                                              *otpor difuziji vodene pare μ=1 u skladu s normom HRN EN 12086  ili jednakovrijednom normom                                                                                  Faze izrade :                                                                                                                           *postavljanje aluminijskog perforiranog sokl profila jednake širine kao debljina ploče kamene vune   </t>
    </r>
  </si>
  <si>
    <r>
      <t>Nabava materijala i izvedba zaštitno dekorativne silikonske žbuke valjane teksture (zrno do 1.50 mm) u svemu prema uputama proizvođača. U stavku su uključeni vanjski zidovi, podgled i bočne stranice, podgled, stropovi i unutrašnje stranice lođa i terasa. Izvedba u boji</t>
    </r>
    <r>
      <rPr>
        <sz val="9"/>
        <color theme="1"/>
        <rFont val="Century Gothic"/>
        <family val="2"/>
        <charset val="238"/>
      </rPr>
      <t xml:space="preserve"> po izboru projektanta. Podlogu prethodno impregnirati i pripremiti prema uputama proizvođača, što je potrebno uključiti u cijenu. Detalje fasade izvesti prema dogovoru s projektantom. Obračun se vrši po površini ugrađene žbuke, otvori se svi u cijelosti odbijaju. Obračun špaleta po dužnom metru </t>
    </r>
  </si>
  <si>
    <t>Podizanje visine postojećih dimnjaka i instalacijskih kanala, koji su minimalnih visina u odnosu na sljeme, zbog izvedbe novog, višeg krova. Stavka uključuje demontažu  postojećih metalnih kapa, rušenje postojeće završne betonske ploče d=cca 5 cm, zidanje novih cca 20 cm visine zida punom klasičnom opekom u šamotnom mortu, betoniranje nove završne betonske ploče s okapnicom prema postojećem detalju. Prije izvođenja bilo kakvih radova konzultirati se s nadzornim inženjerom i nadležnim dimnjačarom o potrebi za izvođenjem istih. U stavku su uključeni sav potreban alat, materijal i rad te odvoz na gradsku deponiju. Obračun po komadu izvedenog dimnjaka ili instalacionog kanala na bazi prosječnih mjera cca 70x100 cm.</t>
  </si>
  <si>
    <t>Dobava i postava parne brane od sintetičke membrane na bazi polietilena , 90 g/m2, ojačana tkaninom visokootpornom na kidanje. Membrana se slobodno polaže na podlogu i spaja samoljepljivom trakom na bazi butil-gume u preklopu spoja od 8 cm. Periferno se membrana lijepi za atiku ili zid trakom. Sloj parne brane se postavlja u kontinuitetu i bočno uz rogove i prvi sloj kontraletvi preko gornje strane prvog sloja kontraletvi (do gornje visine termo izolacije). Lijepljenje uračunato u stavku. Pridržanje u zadanom položaju izvodi se klamanjem. Obračun po površini krovne plohe (po kosini) koja se toplinski izolira, uzdizanje uz rogove ne obračunava se dodatno.</t>
  </si>
  <si>
    <t>Dobava i postava toplinske izolacije,  filca od mineralne vune debljine 16 cm i 6 cm,  λ=0,035 W/mK (HRN EN 12 667), klasa gorivosti A1 (HRN EN 13 501-1) ili jednako vrijedne). U cijenu je uračunat sav potreban rad i materijal. U svemu se pridržavati uputa i specifikacija proizvođača, pravila struke i standarda kvalitete. Obračun se vrši po površini ugrađene mineralne vune, otvori se svi u cijelosti odbijaju.</t>
  </si>
  <si>
    <t>Demontaža postojećeg crijepa i letava tj. slojeva kosog krova (do rogova) zbog izrade toplinskog sustava krovišta. U stavku je uključena demontaža svih elemenata pokrova, uključivo limene opšave dimnjaka, krovnih prozora, zidnih lajsni, krovnih uvala i dr. Stavka uključuje utovar, odvoz te istovar otpadnog materijala na za to predviđeni gradski deponij. Obračun po  m² krova bez kosine i m1 raznih demontiranih limenih opšava.</t>
  </si>
  <si>
    <t xml:space="preserve">Dobava i postava ker. pločica na zidove biciklarnika do visine prozorskog parapeta. Pločice u vrijednosti do 100kn/m2. Stavka obuhvaća sav potreban rad i materijal do potpune funkcionalnosti.  Obračun po m2 </t>
  </si>
  <si>
    <t xml:space="preserve">Zamjena polikarbonat ploča na metalnoj konstrukciji krova iznad stubišta. Novi polikarbonat  treba  imati minaimalno sljedeće uvjete: 10 mm, 1,7 kg/m2, s UV zaštitom. U stavku uključen sav potreban alat i materijal za završnu obradu do potpune funkcionalnosti (zaštita, silikon, pomoćni materijal....). Metalnu konstrukciju završno obojati te adekvatno zaštititi kao i zamijeniti postojeće brtve lexan ploča. Obračun po m2 konstrukcije krova s lexan pločama. </t>
  </si>
  <si>
    <t>Dobava, izrada i postava drvenih letvi dimenzija 3/5, sloja kontraletvi 5/8 cm,  paropropusne-vodonepropusne folije i  dasaka 2,5 cm od jelovine (II klasa)za postavu glinenog  crijepa. Razmak letava prema tehničkim uputama za postavljanje crijepa i pravilima struke. Kontraletve se postavljaju preko  sloja dasakai i paropropune vodonepropusne folije. Provjetravanji zračni prostor povezan s vanjskim zrakom s otvorima za provjetravanje izvedenim u razini strehe i sljemena svake krovne plohe. U stavku uključen sav potreban rad, materijal i transport do potpune gotovosti sa postavom paropropusne i vodonepropusne folije, otporne na paranje. Stavkom obuhvaćen i fungicidni premaz novih letava. Obračun po površini krova bez kosine.</t>
  </si>
  <si>
    <t>III. ZEMLJANI RADOVI UKUPNO</t>
  </si>
  <si>
    <t/>
  </si>
  <si>
    <t>INVESTITOR/ NARUČITELJ:</t>
  </si>
  <si>
    <t>SUVLASNICI VIŠESTAMBENE ZGRADE</t>
  </si>
  <si>
    <t>Zastupani po upravitelju:</t>
  </si>
  <si>
    <t>Stambeni servis-poslovni centar d.o.o.</t>
  </si>
  <si>
    <t>Čanićeva 4, Zagreb</t>
  </si>
  <si>
    <t>OIB: 42547882422</t>
  </si>
  <si>
    <t>NAZIV GRAĐEVINE:</t>
  </si>
  <si>
    <t>TROŠKOVNIK RADOVA</t>
  </si>
  <si>
    <r>
      <rPr>
        <b/>
        <sz val="14"/>
        <color theme="1"/>
        <rFont val="Century Gothic"/>
        <family val="2"/>
      </rPr>
      <t>RAZINA OBRADE</t>
    </r>
    <r>
      <rPr>
        <sz val="14"/>
        <color theme="1"/>
        <rFont val="Century Gothic"/>
        <family val="2"/>
      </rPr>
      <t>: Glavni projekt</t>
    </r>
  </si>
  <si>
    <r>
      <rPr>
        <b/>
        <sz val="14"/>
        <color theme="1"/>
        <rFont val="Century Gothic"/>
        <family val="2"/>
      </rPr>
      <t>PROJEKTANT</t>
    </r>
    <r>
      <rPr>
        <sz val="14"/>
        <color theme="1"/>
        <rFont val="Century Gothic"/>
        <family val="2"/>
      </rPr>
      <t>: Mićo Diklić, dipl.ing.građ.</t>
    </r>
  </si>
  <si>
    <t>SURADNICI:</t>
  </si>
  <si>
    <t>Ivan Bukvić, struč.spec.ing.aedif.</t>
  </si>
  <si>
    <t>GLAVNI PROJEKTANT:</t>
  </si>
  <si>
    <t>Mićo Diklić, dipl.ing.građ.</t>
  </si>
  <si>
    <t>Ulica braće Hanžek 2/1-4, Zagreb</t>
  </si>
  <si>
    <t>REKONSTRUKCIJA STAMBENE ZGRADE</t>
  </si>
  <si>
    <t>Ulica braće Hanžek 2/1-4</t>
  </si>
  <si>
    <t>44250 Petrinja</t>
  </si>
  <si>
    <t>k.č. 194/1, k.o. Petrinja</t>
  </si>
  <si>
    <r>
      <rPr>
        <b/>
        <sz val="14"/>
        <color theme="1"/>
        <rFont val="Century Gothic"/>
        <family val="2"/>
      </rPr>
      <t>ZAJEDNIČKA OZNAKA PROJEKTA</t>
    </r>
    <r>
      <rPr>
        <sz val="14"/>
        <color theme="1"/>
        <rFont val="Century Gothic"/>
        <family val="2"/>
      </rPr>
      <t>: EP_19/047</t>
    </r>
  </si>
  <si>
    <r>
      <rPr>
        <b/>
        <sz val="14"/>
        <color theme="1"/>
        <rFont val="Century Gothic"/>
        <family val="2"/>
      </rPr>
      <t>OZNAKA PROJEKTA</t>
    </r>
    <r>
      <rPr>
        <sz val="14"/>
        <color theme="1"/>
        <rFont val="Century Gothic"/>
        <family val="2"/>
      </rPr>
      <t>: EP_19/047_G:</t>
    </r>
  </si>
  <si>
    <t>Prosinac 2019.</t>
  </si>
  <si>
    <t>STRUČNI NADZOR i KOORDINATOR II( 3,0% OD INVESTICIJE S PDV-om)</t>
  </si>
  <si>
    <t xml:space="preserve">Glavni projektant </t>
  </si>
  <si>
    <t>ukupno EUR</t>
  </si>
  <si>
    <t>jedinična cijena (EUR)</t>
  </si>
  <si>
    <t xml:space="preserve">Listopad 2023. - dopuna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</si>
</sst>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164" formatCode="_-* #,##0.00\ _k_n_-;\-* #,##0.00\ _k_n_-;_-* &quot;-&quot;??\ _k_n_-;_-@_-"/>
    <numFmt numFmtId="165" formatCode="[$-41A]General"/>
  </numFmts>
  <fonts count="34">
    <font>
      <sz val="11"/>
      <color theme="1"/>
      <name val="Calibri"/>
      <family val="2"/>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11"/>
      <color theme="1"/>
      <name val="Calibri"/>
      <family val="2"/>
      <charset val="238"/>
      <scheme val="minor"/>
    </font>
    <font>
      <sz val="9"/>
      <color theme="1"/>
      <name val="Century Gothic"/>
      <family val="2"/>
      <charset val="238"/>
    </font>
    <font>
      <b/>
      <sz val="9"/>
      <name val="Century Gothic"/>
      <family val="2"/>
      <charset val="238"/>
    </font>
    <font>
      <b/>
      <sz val="9"/>
      <color theme="1"/>
      <name val="Century Gothic"/>
      <family val="2"/>
      <charset val="238"/>
    </font>
    <font>
      <sz val="9"/>
      <name val="Century Gothic"/>
      <family val="2"/>
      <charset val="238"/>
    </font>
    <font>
      <sz val="9"/>
      <color theme="1"/>
      <name val="Calibri"/>
      <family val="2"/>
      <scheme val="minor"/>
    </font>
    <font>
      <b/>
      <sz val="11"/>
      <color theme="1"/>
      <name val="Century Gothic"/>
      <family val="2"/>
      <charset val="238"/>
    </font>
    <font>
      <sz val="9"/>
      <color theme="4"/>
      <name val="Century Gothic"/>
      <family val="2"/>
      <charset val="238"/>
    </font>
    <font>
      <sz val="10"/>
      <color rgb="FF000000"/>
      <name val="Arial"/>
      <family val="2"/>
    </font>
    <font>
      <sz val="12"/>
      <color rgb="FF000000"/>
      <name val="Arial Narrow"/>
      <family val="2"/>
    </font>
    <font>
      <sz val="11"/>
      <color theme="1"/>
      <name val="Calibri"/>
      <family val="2"/>
      <scheme val="minor"/>
    </font>
    <font>
      <b/>
      <sz val="10"/>
      <color theme="1"/>
      <name val="Century Gothic"/>
      <family val="2"/>
      <charset val="238"/>
    </font>
    <font>
      <sz val="10"/>
      <name val="Arial"/>
      <family val="2"/>
      <charset val="238"/>
    </font>
    <font>
      <sz val="9"/>
      <color rgb="FFFF0000"/>
      <name val="Century Gothic"/>
      <family val="2"/>
      <charset val="238"/>
    </font>
    <font>
      <sz val="9"/>
      <name val="Calibri"/>
      <family val="2"/>
      <charset val="238"/>
    </font>
    <font>
      <sz val="10"/>
      <name val="Century Gothic"/>
      <family val="2"/>
      <charset val="238"/>
    </font>
    <font>
      <sz val="10"/>
      <name val="DINCE-Light"/>
      <charset val="238"/>
    </font>
    <font>
      <b/>
      <sz val="10"/>
      <name val="DINCE-Light"/>
      <charset val="238"/>
    </font>
    <font>
      <sz val="9"/>
      <name val="Arial"/>
      <family val="2"/>
      <charset val="238"/>
    </font>
    <font>
      <vertAlign val="superscript"/>
      <sz val="10"/>
      <name val="Century Gothic"/>
      <family val="2"/>
      <charset val="238"/>
    </font>
    <font>
      <sz val="9"/>
      <color theme="1"/>
      <name val="Calibri"/>
      <family val="2"/>
    </font>
    <font>
      <sz val="9"/>
      <color theme="1"/>
      <name val="Calibri"/>
      <family val="2"/>
      <charset val="238"/>
    </font>
    <font>
      <sz val="9"/>
      <name val="Century Gothic"/>
      <family val="2"/>
    </font>
    <font>
      <b/>
      <sz val="14"/>
      <color theme="1"/>
      <name val="Century Gothic"/>
      <family val="2"/>
    </font>
    <font>
      <sz val="14"/>
      <color theme="1"/>
      <name val="Century Gothic"/>
      <family val="2"/>
    </font>
    <font>
      <b/>
      <sz val="18"/>
      <color theme="1"/>
      <name val="Century Gothic"/>
      <family val="2"/>
    </font>
    <font>
      <b/>
      <sz val="9"/>
      <color theme="1"/>
      <name val="Century Gothic"/>
      <family val="2"/>
    </font>
    <font>
      <b/>
      <sz val="11"/>
      <color theme="1"/>
      <name val="Century Gothic"/>
      <family val="2"/>
    </font>
    <font>
      <b/>
      <sz val="9"/>
      <name val="Century Gothic"/>
      <family val="2"/>
    </font>
    <font>
      <sz val="10"/>
      <color theme="1"/>
      <name val="Century Gothic"/>
      <family val="2"/>
      <charset val="238"/>
    </font>
  </fonts>
  <fills count="3">
    <fill>
      <patternFill patternType="none"/>
    </fill>
    <fill>
      <patternFill patternType="gray125"/>
    </fill>
    <fill>
      <patternFill patternType="solid">
        <fgColor rgb="FFFFFF00"/>
        <bgColor indexed="64"/>
      </patternFill>
    </fill>
  </fills>
  <borders count="11">
    <border>
      <left/>
      <right/>
      <top/>
      <bottom/>
      <diagonal/>
    </border>
    <border>
      <left/>
      <right/>
      <top/>
      <bottom style="thin">
        <color auto="1"/>
      </bottom>
      <diagonal/>
    </border>
    <border>
      <left style="medium">
        <color auto="1"/>
      </left>
      <right style="medium">
        <color auto="1"/>
      </right>
      <top style="medium">
        <color auto="1"/>
      </top>
      <bottom style="medium">
        <color auto="1"/>
      </bottom>
      <diagonal/>
    </border>
    <border>
      <left style="medium">
        <color indexed="64"/>
      </left>
      <right/>
      <top/>
      <bottom/>
      <diagonal/>
    </border>
    <border>
      <left style="medium">
        <color indexed="64"/>
      </left>
      <right/>
      <top/>
      <bottom style="medium">
        <color indexed="64"/>
      </bottom>
      <diagonal/>
    </border>
    <border>
      <left/>
      <right/>
      <top/>
      <bottom style="medium">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style="medium">
        <color indexed="64"/>
      </right>
      <top/>
      <bottom style="medium">
        <color auto="1"/>
      </bottom>
      <diagonal/>
    </border>
  </borders>
  <cellStyleXfs count="9">
    <xf numFmtId="0" fontId="0" fillId="0" borderId="0"/>
    <xf numFmtId="165" fontId="12" fillId="0" borderId="0" applyBorder="0" applyProtection="0"/>
    <xf numFmtId="0" fontId="4" fillId="0" borderId="0"/>
    <xf numFmtId="165" fontId="13" fillId="0" borderId="0" applyBorder="0" applyProtection="0"/>
    <xf numFmtId="0" fontId="3" fillId="0" borderId="0"/>
    <xf numFmtId="164" fontId="14" fillId="0" borderId="0" applyFont="0" applyFill="0" applyBorder="0" applyAlignment="0" applyProtection="0"/>
    <xf numFmtId="0" fontId="2" fillId="0" borderId="0"/>
    <xf numFmtId="0" fontId="1" fillId="0" borderId="0"/>
    <xf numFmtId="0" fontId="16" fillId="0" borderId="0"/>
  </cellStyleXfs>
  <cellXfs count="127">
    <xf numFmtId="0" fontId="0" fillId="0" borderId="0" xfId="0"/>
    <xf numFmtId="0" fontId="5" fillId="0" borderId="0" xfId="0" applyFont="1" applyAlignment="1">
      <alignment vertical="top"/>
    </xf>
    <xf numFmtId="0" fontId="5" fillId="0" borderId="0" xfId="0" applyFont="1"/>
    <xf numFmtId="0" fontId="5" fillId="0" borderId="1" xfId="0" applyFont="1" applyBorder="1" applyAlignment="1">
      <alignment vertical="top"/>
    </xf>
    <xf numFmtId="0" fontId="5" fillId="0" borderId="0" xfId="0" applyFont="1" applyAlignment="1">
      <alignment horizontal="justify" vertical="top" wrapText="1"/>
    </xf>
    <xf numFmtId="0" fontId="5" fillId="0" borderId="0" xfId="0" applyFont="1" applyAlignment="1">
      <alignment horizontal="right"/>
    </xf>
    <xf numFmtId="0" fontId="8" fillId="0" borderId="0" xfId="0" applyFont="1" applyAlignment="1" applyProtection="1">
      <alignment vertical="top" wrapText="1"/>
      <protection hidden="1"/>
    </xf>
    <xf numFmtId="49" fontId="5" fillId="0" borderId="0" xfId="0" applyNumberFormat="1" applyFont="1" applyAlignment="1">
      <alignment horizontal="center" vertical="top"/>
    </xf>
    <xf numFmtId="0" fontId="7" fillId="0" borderId="0" xfId="0" applyFont="1"/>
    <xf numFmtId="0" fontId="10" fillId="0" borderId="0" xfId="0" applyFont="1" applyAlignment="1">
      <alignment horizontal="justify" vertical="top"/>
    </xf>
    <xf numFmtId="0" fontId="9" fillId="0" borderId="0" xfId="0" applyFont="1" applyAlignment="1">
      <alignment horizontal="justify" vertical="top"/>
    </xf>
    <xf numFmtId="0" fontId="9" fillId="0" borderId="0" xfId="0" applyFont="1" applyAlignment="1">
      <alignment horizontal="justify" vertical="top" wrapText="1"/>
    </xf>
    <xf numFmtId="0" fontId="10" fillId="0" borderId="0" xfId="0" applyFont="1" applyAlignment="1">
      <alignment horizontal="justify" vertical="center"/>
    </xf>
    <xf numFmtId="0" fontId="10" fillId="0" borderId="0" xfId="0" applyFont="1"/>
    <xf numFmtId="0" fontId="11" fillId="0" borderId="0" xfId="0" applyFont="1"/>
    <xf numFmtId="0" fontId="8" fillId="0" borderId="0" xfId="0" applyFont="1" applyAlignment="1">
      <alignment vertical="top"/>
    </xf>
    <xf numFmtId="0" fontId="8" fillId="0" borderId="0" xfId="0" applyFont="1"/>
    <xf numFmtId="49" fontId="8" fillId="0" borderId="0" xfId="0" applyNumberFormat="1" applyFont="1" applyAlignment="1">
      <alignment horizontal="center" vertical="top"/>
    </xf>
    <xf numFmtId="4" fontId="5" fillId="0" borderId="0" xfId="0" applyNumberFormat="1" applyFont="1" applyAlignment="1">
      <alignment horizontal="right" wrapText="1"/>
    </xf>
    <xf numFmtId="49" fontId="5" fillId="0" borderId="0" xfId="0" applyNumberFormat="1" applyFont="1" applyAlignment="1" applyProtection="1">
      <alignment horizontal="center" vertical="top" wrapText="1"/>
      <protection locked="0"/>
    </xf>
    <xf numFmtId="0" fontId="5" fillId="0" borderId="0" xfId="0" applyFont="1" applyAlignment="1" applyProtection="1">
      <alignment wrapText="1"/>
      <protection locked="0"/>
    </xf>
    <xf numFmtId="2" fontId="8" fillId="0" borderId="0" xfId="5" applyNumberFormat="1" applyFont="1" applyFill="1" applyBorder="1" applyAlignment="1" applyProtection="1">
      <alignment horizontal="right" wrapText="1"/>
      <protection hidden="1"/>
    </xf>
    <xf numFmtId="0" fontId="5" fillId="0" borderId="0" xfId="0" applyFont="1" applyAlignment="1">
      <alignment horizontal="right" wrapText="1"/>
    </xf>
    <xf numFmtId="0" fontId="8" fillId="0" borderId="0" xfId="0" applyFont="1" applyAlignment="1">
      <alignment horizontal="right"/>
    </xf>
    <xf numFmtId="4" fontId="8" fillId="0" borderId="0" xfId="0" applyNumberFormat="1" applyFont="1" applyAlignment="1">
      <alignment horizontal="right" wrapText="1"/>
    </xf>
    <xf numFmtId="4" fontId="7" fillId="0" borderId="0" xfId="0" applyNumberFormat="1" applyFont="1" applyAlignment="1">
      <alignment horizontal="right"/>
    </xf>
    <xf numFmtId="0" fontId="10" fillId="0" borderId="0" xfId="0" applyFont="1" applyAlignment="1">
      <alignment horizontal="right" wrapText="1"/>
    </xf>
    <xf numFmtId="0" fontId="5" fillId="0" borderId="1" xfId="0" applyFont="1" applyBorder="1" applyAlignment="1">
      <alignment horizontal="right"/>
    </xf>
    <xf numFmtId="0" fontId="7" fillId="0" borderId="0" xfId="0" applyFont="1" applyAlignment="1">
      <alignment horizontal="right"/>
    </xf>
    <xf numFmtId="0" fontId="5" fillId="0" borderId="0" xfId="0" applyFont="1" applyAlignment="1" applyProtection="1">
      <alignment horizontal="right" wrapText="1"/>
      <protection locked="0"/>
    </xf>
    <xf numFmtId="0" fontId="7" fillId="0" borderId="7" xfId="0" applyFont="1" applyBorder="1" applyAlignment="1">
      <alignment horizontal="right"/>
    </xf>
    <xf numFmtId="0" fontId="5" fillId="0" borderId="5" xfId="0" applyFont="1" applyBorder="1" applyAlignment="1">
      <alignment horizontal="right"/>
    </xf>
    <xf numFmtId="4" fontId="5" fillId="0" borderId="5" xfId="0" applyNumberFormat="1" applyFont="1" applyBorder="1" applyAlignment="1">
      <alignment horizontal="right"/>
    </xf>
    <xf numFmtId="4" fontId="5" fillId="0" borderId="0" xfId="0" applyNumberFormat="1" applyFont="1" applyAlignment="1">
      <alignment horizontal="right"/>
    </xf>
    <xf numFmtId="4" fontId="7" fillId="0" borderId="7" xfId="0" applyNumberFormat="1" applyFont="1" applyBorder="1" applyAlignment="1">
      <alignment horizontal="right"/>
    </xf>
    <xf numFmtId="4" fontId="8" fillId="0" borderId="0" xfId="0" applyNumberFormat="1" applyFont="1" applyAlignment="1" applyProtection="1">
      <alignment horizontal="right" wrapText="1"/>
      <protection hidden="1"/>
    </xf>
    <xf numFmtId="0" fontId="8" fillId="0" borderId="0" xfId="0" applyFont="1" applyAlignment="1" applyProtection="1">
      <alignment horizontal="right" wrapText="1"/>
      <protection hidden="1"/>
    </xf>
    <xf numFmtId="4" fontId="5" fillId="0" borderId="0" xfId="0" applyNumberFormat="1" applyFont="1" applyAlignment="1" applyProtection="1">
      <alignment horizontal="right" wrapText="1"/>
      <protection locked="0"/>
    </xf>
    <xf numFmtId="4" fontId="7" fillId="0" borderId="1" xfId="0" applyNumberFormat="1" applyFont="1" applyBorder="1" applyAlignment="1">
      <alignment horizontal="right"/>
    </xf>
    <xf numFmtId="4" fontId="7" fillId="0" borderId="2" xfId="0" applyNumberFormat="1" applyFont="1" applyBorder="1" applyAlignment="1">
      <alignment horizontal="right"/>
    </xf>
    <xf numFmtId="0" fontId="5" fillId="0" borderId="7" xfId="0" applyFont="1" applyBorder="1" applyAlignment="1">
      <alignment horizontal="right"/>
    </xf>
    <xf numFmtId="4" fontId="5" fillId="0" borderId="7" xfId="0" applyNumberFormat="1" applyFont="1" applyBorder="1" applyAlignment="1">
      <alignment horizontal="right"/>
    </xf>
    <xf numFmtId="0" fontId="5" fillId="0" borderId="9" xfId="0" applyFont="1" applyBorder="1" applyAlignment="1">
      <alignment horizontal="right"/>
    </xf>
    <xf numFmtId="4" fontId="7" fillId="0" borderId="9" xfId="0" applyNumberFormat="1" applyFont="1" applyBorder="1" applyAlignment="1">
      <alignment horizontal="right"/>
    </xf>
    <xf numFmtId="4" fontId="7" fillId="0" borderId="8" xfId="0" applyNumberFormat="1" applyFont="1" applyBorder="1" applyAlignment="1">
      <alignment horizontal="right"/>
    </xf>
    <xf numFmtId="4" fontId="7" fillId="0" borderId="10" xfId="0" applyNumberFormat="1" applyFont="1" applyBorder="1" applyAlignment="1">
      <alignment horizontal="right"/>
    </xf>
    <xf numFmtId="0" fontId="7" fillId="0" borderId="0" xfId="0" applyFont="1" applyAlignment="1">
      <alignment horizontal="left" vertical="top" wrapText="1"/>
    </xf>
    <xf numFmtId="0" fontId="5" fillId="0" borderId="1" xfId="0" applyFont="1" applyBorder="1" applyAlignment="1">
      <alignment horizontal="left" vertical="top" wrapText="1"/>
    </xf>
    <xf numFmtId="0" fontId="10" fillId="0" borderId="0" xfId="0" applyFont="1" applyAlignment="1">
      <alignment horizontal="left" vertical="top" wrapText="1"/>
    </xf>
    <xf numFmtId="0" fontId="5" fillId="0" borderId="0" xfId="0" applyFont="1" applyAlignment="1">
      <alignment horizontal="left" vertical="top" wrapText="1"/>
    </xf>
    <xf numFmtId="0" fontId="15" fillId="0" borderId="0" xfId="0" applyFont="1" applyAlignment="1">
      <alignment horizontal="left" vertical="top" wrapText="1"/>
    </xf>
    <xf numFmtId="0" fontId="8" fillId="0" borderId="0" xfId="0" applyFont="1" applyAlignment="1" applyProtection="1">
      <alignment horizontal="left" vertical="top" wrapText="1"/>
      <protection hidden="1"/>
    </xf>
    <xf numFmtId="0" fontId="8" fillId="0" borderId="0" xfId="0" applyFont="1" applyAlignment="1">
      <alignment horizontal="left" vertical="top" wrapText="1"/>
    </xf>
    <xf numFmtId="0" fontId="7" fillId="0" borderId="7" xfId="0" applyFont="1" applyBorder="1" applyAlignment="1">
      <alignment horizontal="left" vertical="top" wrapText="1"/>
    </xf>
    <xf numFmtId="0" fontId="7" fillId="0" borderId="5" xfId="0" applyFont="1" applyBorder="1" applyAlignment="1">
      <alignment horizontal="left" vertical="top" wrapText="1"/>
    </xf>
    <xf numFmtId="0" fontId="5" fillId="0" borderId="7" xfId="0" applyFont="1" applyBorder="1" applyAlignment="1">
      <alignment horizontal="left" vertical="top" wrapText="1"/>
    </xf>
    <xf numFmtId="4" fontId="5" fillId="0" borderId="9" xfId="0" applyNumberFormat="1" applyFont="1" applyBorder="1" applyAlignment="1">
      <alignment horizontal="right"/>
    </xf>
    <xf numFmtId="4" fontId="5" fillId="0" borderId="1" xfId="0" applyNumberFormat="1" applyFont="1" applyBorder="1" applyAlignment="1">
      <alignment horizontal="right" wrapText="1"/>
    </xf>
    <xf numFmtId="4" fontId="8" fillId="0" borderId="0" xfId="0" applyNumberFormat="1" applyFont="1" applyAlignment="1">
      <alignment horizontal="right"/>
    </xf>
    <xf numFmtId="2" fontId="5" fillId="0" borderId="0" xfId="0" applyNumberFormat="1" applyFont="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8" fillId="0" borderId="0" xfId="0" applyFont="1" applyAlignment="1">
      <alignment vertical="top" wrapText="1"/>
    </xf>
    <xf numFmtId="0" fontId="5" fillId="2" borderId="0" xfId="0" applyFont="1" applyFill="1"/>
    <xf numFmtId="0" fontId="8" fillId="2" borderId="0" xfId="0" applyFont="1" applyFill="1"/>
    <xf numFmtId="0" fontId="5" fillId="0" borderId="0" xfId="0" applyFont="1" applyAlignment="1">
      <alignment vertical="top" wrapText="1"/>
    </xf>
    <xf numFmtId="4" fontId="5" fillId="0" borderId="0" xfId="0" applyNumberFormat="1" applyFont="1"/>
    <xf numFmtId="4" fontId="8" fillId="0" borderId="0" xfId="5" applyNumberFormat="1" applyFont="1" applyFill="1" applyBorder="1" applyAlignment="1" applyProtection="1">
      <alignment horizontal="right" wrapText="1"/>
      <protection hidden="1"/>
    </xf>
    <xf numFmtId="0" fontId="7" fillId="0" borderId="6" xfId="0" applyFont="1" applyBorder="1" applyAlignment="1">
      <alignment vertical="top"/>
    </xf>
    <xf numFmtId="0" fontId="5" fillId="0" borderId="3" xfId="0" applyFont="1" applyBorder="1" applyAlignment="1">
      <alignment vertical="top"/>
    </xf>
    <xf numFmtId="0" fontId="5" fillId="0" borderId="4" xfId="0" applyFont="1" applyBorder="1" applyAlignment="1">
      <alignment vertical="top"/>
    </xf>
    <xf numFmtId="0" fontId="5" fillId="0" borderId="6" xfId="0" applyFont="1" applyBorder="1" applyAlignment="1">
      <alignment vertical="top"/>
    </xf>
    <xf numFmtId="0" fontId="17" fillId="0" borderId="0" xfId="0" applyFont="1"/>
    <xf numFmtId="4" fontId="8" fillId="0" borderId="1" xfId="0" applyNumberFormat="1" applyFont="1" applyBorder="1" applyAlignment="1">
      <alignment horizontal="right"/>
    </xf>
    <xf numFmtId="4" fontId="6" fillId="0" borderId="0" xfId="0" applyNumberFormat="1" applyFont="1" applyAlignment="1">
      <alignment horizontal="right"/>
    </xf>
    <xf numFmtId="4" fontId="8" fillId="0" borderId="0" xfId="0" applyNumberFormat="1" applyFont="1" applyAlignment="1" applyProtection="1">
      <alignment horizontal="right" wrapText="1"/>
      <protection locked="0"/>
    </xf>
    <xf numFmtId="4" fontId="6" fillId="0" borderId="7" xfId="0" applyNumberFormat="1" applyFont="1" applyBorder="1" applyAlignment="1">
      <alignment horizontal="right"/>
    </xf>
    <xf numFmtId="4" fontId="8" fillId="0" borderId="5" xfId="0" applyNumberFormat="1" applyFont="1" applyBorder="1" applyAlignment="1">
      <alignment horizontal="right"/>
    </xf>
    <xf numFmtId="4" fontId="8" fillId="0" borderId="7" xfId="0" applyNumberFormat="1" applyFont="1" applyBorder="1" applyAlignment="1">
      <alignment horizontal="right"/>
    </xf>
    <xf numFmtId="0" fontId="8" fillId="0" borderId="0" xfId="0" applyFont="1" applyAlignment="1">
      <alignment horizontal="justify" vertical="top" wrapText="1"/>
    </xf>
    <xf numFmtId="0" fontId="8" fillId="0" borderId="0" xfId="0" applyFont="1" applyAlignment="1">
      <alignment horizontal="right" vertical="top" wrapText="1"/>
    </xf>
    <xf numFmtId="0" fontId="8" fillId="0" borderId="0" xfId="0" applyFont="1" applyAlignment="1">
      <alignment horizontal="right" wrapText="1"/>
    </xf>
    <xf numFmtId="0" fontId="8" fillId="0" borderId="0" xfId="0" applyFont="1" applyAlignment="1">
      <alignment wrapText="1"/>
    </xf>
    <xf numFmtId="0" fontId="5" fillId="0" borderId="0" xfId="0" applyFont="1" applyAlignment="1">
      <alignment horizontal="left" vertical="top"/>
    </xf>
    <xf numFmtId="0" fontId="18" fillId="0" borderId="0" xfId="0" applyFont="1" applyAlignment="1">
      <alignment horizontal="justify" vertical="top" wrapText="1"/>
    </xf>
    <xf numFmtId="4" fontId="19" fillId="0" borderId="0" xfId="0" applyNumberFormat="1" applyFont="1" applyAlignment="1">
      <alignment horizontal="left" vertical="top" wrapText="1"/>
    </xf>
    <xf numFmtId="0" fontId="19" fillId="0" borderId="0" xfId="0" applyFont="1" applyAlignment="1" applyProtection="1">
      <alignment horizontal="right" vertical="top"/>
      <protection locked="0"/>
    </xf>
    <xf numFmtId="0" fontId="17" fillId="0" borderId="0" xfId="0" applyFont="1" applyAlignment="1">
      <alignment horizontal="left" vertical="top" wrapText="1"/>
    </xf>
    <xf numFmtId="4" fontId="17" fillId="0" borderId="0" xfId="0" applyNumberFormat="1" applyFont="1" applyAlignment="1">
      <alignment horizontal="right" wrapText="1"/>
    </xf>
    <xf numFmtId="4" fontId="17" fillId="0" borderId="0" xfId="0" applyNumberFormat="1" applyFont="1" applyAlignment="1">
      <alignment horizontal="right"/>
    </xf>
    <xf numFmtId="0" fontId="17" fillId="0" borderId="0" xfId="0" applyFont="1" applyAlignment="1">
      <alignment vertical="top"/>
    </xf>
    <xf numFmtId="0" fontId="17" fillId="0" borderId="0" xfId="0" applyFont="1" applyAlignment="1">
      <alignment horizontal="right"/>
    </xf>
    <xf numFmtId="0" fontId="8" fillId="0" borderId="0" xfId="0" applyFont="1" applyAlignment="1" applyProtection="1">
      <alignment horizontal="left" wrapText="1"/>
      <protection hidden="1"/>
    </xf>
    <xf numFmtId="0" fontId="8" fillId="0" borderId="0" xfId="0" applyFont="1" applyAlignment="1">
      <alignment horizontal="left" vertical="top"/>
    </xf>
    <xf numFmtId="0" fontId="20" fillId="0" borderId="0" xfId="0" applyFont="1" applyAlignment="1">
      <alignment horizontal="center" vertical="top"/>
    </xf>
    <xf numFmtId="0" fontId="5" fillId="0" borderId="0" xfId="0" applyFont="1" applyAlignment="1">
      <alignment horizontal="left" wrapText="1"/>
    </xf>
    <xf numFmtId="0" fontId="10" fillId="0" borderId="0" xfId="0" applyFont="1" applyAlignment="1">
      <alignment horizontal="left" wrapText="1"/>
    </xf>
    <xf numFmtId="0" fontId="15" fillId="0" borderId="0" xfId="0" applyFont="1" applyAlignment="1">
      <alignment horizontal="right" vertical="top" wrapText="1"/>
    </xf>
    <xf numFmtId="0" fontId="8" fillId="0" borderId="0" xfId="0" applyFont="1" applyAlignment="1">
      <alignment horizontal="left" wrapText="1"/>
    </xf>
    <xf numFmtId="4" fontId="17" fillId="0" borderId="0" xfId="5" applyNumberFormat="1" applyFont="1" applyFill="1" applyBorder="1" applyAlignment="1" applyProtection="1">
      <alignment horizontal="right" wrapText="1"/>
      <protection hidden="1"/>
    </xf>
    <xf numFmtId="0" fontId="7" fillId="0" borderId="0" xfId="0" applyFont="1" applyAlignment="1">
      <alignment horizontal="left" wrapText="1"/>
    </xf>
    <xf numFmtId="0" fontId="20" fillId="0" borderId="0" xfId="0" applyFont="1" applyAlignment="1" applyProtection="1">
      <alignment horizontal="right" vertical="top"/>
      <protection locked="0"/>
    </xf>
    <xf numFmtId="4" fontId="20" fillId="0" borderId="0" xfId="0" applyNumberFormat="1" applyFont="1" applyAlignment="1">
      <alignment horizontal="right" vertical="center"/>
    </xf>
    <xf numFmtId="4" fontId="22" fillId="0" borderId="0" xfId="5" applyNumberFormat="1" applyFont="1" applyFill="1" applyAlignment="1">
      <alignment horizontal="center"/>
    </xf>
    <xf numFmtId="4" fontId="8" fillId="0" borderId="0" xfId="0" applyNumberFormat="1" applyFont="1" applyAlignment="1" applyProtection="1">
      <alignment wrapText="1"/>
      <protection hidden="1"/>
    </xf>
    <xf numFmtId="0" fontId="15" fillId="0" borderId="0" xfId="0" applyFont="1" applyAlignment="1">
      <alignment horizontal="left" wrapText="1"/>
    </xf>
    <xf numFmtId="0" fontId="15" fillId="0" borderId="0" xfId="0" applyFont="1" applyAlignment="1">
      <alignment horizontal="left" vertical="center" wrapText="1"/>
    </xf>
    <xf numFmtId="49" fontId="8" fillId="0" borderId="0" xfId="0" applyNumberFormat="1" applyFont="1" applyAlignment="1">
      <alignment horizontal="left" vertical="top"/>
    </xf>
    <xf numFmtId="0" fontId="6" fillId="0" borderId="0" xfId="0" applyFont="1" applyAlignment="1">
      <alignment vertical="top" wrapText="1"/>
    </xf>
    <xf numFmtId="0" fontId="27" fillId="0" borderId="0" xfId="0" applyFont="1" applyAlignment="1">
      <alignment horizontal="left" vertical="top" wrapText="1"/>
    </xf>
    <xf numFmtId="0" fontId="28" fillId="0" borderId="0" xfId="0" applyFont="1" applyAlignment="1">
      <alignment horizontal="left" vertical="top" wrapText="1"/>
    </xf>
    <xf numFmtId="0" fontId="29" fillId="0" borderId="0" xfId="0" applyFont="1" applyAlignment="1">
      <alignment horizontal="right" vertical="top" wrapText="1"/>
    </xf>
    <xf numFmtId="49" fontId="28" fillId="0" borderId="0" xfId="0" applyNumberFormat="1" applyFont="1" applyAlignment="1">
      <alignment horizontal="left" vertical="top" wrapText="1"/>
    </xf>
    <xf numFmtId="0" fontId="30" fillId="0" borderId="0" xfId="0" applyFont="1"/>
    <xf numFmtId="0" fontId="31" fillId="0" borderId="0" xfId="0" applyFont="1" applyAlignment="1">
      <alignment horizontal="left" vertical="top" wrapText="1"/>
    </xf>
    <xf numFmtId="0" fontId="30" fillId="0" borderId="0" xfId="0" applyFont="1" applyAlignment="1">
      <alignment horizontal="right"/>
    </xf>
    <xf numFmtId="4" fontId="32" fillId="0" borderId="0" xfId="0" applyNumberFormat="1" applyFont="1" applyAlignment="1">
      <alignment horizontal="right"/>
    </xf>
    <xf numFmtId="4" fontId="30" fillId="0" borderId="0" xfId="0" applyNumberFormat="1" applyFont="1" applyAlignment="1">
      <alignment horizontal="right"/>
    </xf>
    <xf numFmtId="4" fontId="33" fillId="0" borderId="0" xfId="0" applyNumberFormat="1" applyFont="1" applyAlignment="1">
      <alignment horizontal="left" vertical="top"/>
    </xf>
    <xf numFmtId="4" fontId="33" fillId="0" borderId="0" xfId="0" applyNumberFormat="1" applyFont="1" applyAlignment="1">
      <alignment horizontal="right"/>
    </xf>
    <xf numFmtId="4" fontId="19" fillId="0" borderId="0" xfId="0" applyNumberFormat="1" applyFont="1" applyAlignment="1">
      <alignment horizontal="right"/>
    </xf>
    <xf numFmtId="4" fontId="15" fillId="0" borderId="0" xfId="0" applyNumberFormat="1" applyFont="1" applyAlignment="1">
      <alignment horizontal="right" vertical="center"/>
    </xf>
    <xf numFmtId="0" fontId="33" fillId="0" borderId="0" xfId="0" applyFont="1" applyAlignment="1">
      <alignment horizontal="left" vertical="top"/>
    </xf>
    <xf numFmtId="0" fontId="33" fillId="0" borderId="0" xfId="0" applyFont="1" applyAlignment="1">
      <alignment horizontal="left" vertical="top" wrapText="1"/>
    </xf>
    <xf numFmtId="0" fontId="33" fillId="0" borderId="0" xfId="0" applyFont="1" applyAlignment="1">
      <alignment horizontal="right"/>
    </xf>
    <xf numFmtId="0" fontId="15" fillId="0" borderId="0" xfId="0" applyFont="1" applyAlignment="1">
      <alignment vertical="center"/>
    </xf>
    <xf numFmtId="0" fontId="15" fillId="0" borderId="0" xfId="0" applyFont="1"/>
    <xf numFmtId="0" fontId="7" fillId="0" borderId="0" xfId="0" applyFont="1" applyAlignment="1">
      <alignment horizontal="left"/>
    </xf>
  </cellXfs>
  <cellStyles count="9">
    <cellStyle name="Comma" xfId="5" builtinId="3"/>
    <cellStyle name="Excel Built-in Normal" xfId="3"/>
    <cellStyle name="Normal" xfId="0" builtinId="0"/>
    <cellStyle name="Normal 2" xfId="1"/>
    <cellStyle name="Normal 3" xfId="2"/>
    <cellStyle name="Normal 4" xfId="4"/>
    <cellStyle name="Normal 5" xfId="6"/>
    <cellStyle name="Normal 6" xfId="7"/>
    <cellStyle name="Normal 7" xfId="8"/>
  </cellStyles>
  <dxfs count="0"/>
  <tableStyles count="0" defaultTableStyle="TableStyleMedium2" defaultPivotStyle="PivotStyleMedium9"/>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398"/>
  <sheetViews>
    <sheetView tabSelected="1" view="pageBreakPreview" topLeftCell="A377" zoomScaleNormal="85" zoomScaleSheetLayoutView="100" workbookViewId="0">
      <selection activeCell="E353" sqref="E353"/>
    </sheetView>
  </sheetViews>
  <sheetFormatPr defaultColWidth="9.21875" defaultRowHeight="13.2"/>
  <cols>
    <col min="1" max="1" width="3.77734375" style="1" customWidth="1"/>
    <col min="2" max="2" width="54.77734375" style="49" customWidth="1"/>
    <col min="3" max="3" width="8.21875" style="5" customWidth="1"/>
    <col min="4" max="4" width="9.21875" style="58" customWidth="1"/>
    <col min="5" max="5" width="11.21875" style="33" customWidth="1"/>
    <col min="6" max="6" width="19.44140625" style="33" customWidth="1"/>
    <col min="7" max="16384" width="9.21875" style="2"/>
  </cols>
  <sheetData>
    <row r="2" spans="1:2" ht="17.399999999999999">
      <c r="A2" s="82"/>
      <c r="B2" s="108" t="s">
        <v>257</v>
      </c>
    </row>
    <row r="3" spans="1:2" ht="16.8">
      <c r="A3" s="82"/>
      <c r="B3" s="109" t="s">
        <v>258</v>
      </c>
    </row>
    <row r="4" spans="1:2" ht="16.8">
      <c r="A4" s="82"/>
      <c r="B4" s="109" t="s">
        <v>271</v>
      </c>
    </row>
    <row r="5" spans="1:2" ht="16.8">
      <c r="A5" s="82"/>
      <c r="B5" s="109" t="s">
        <v>259</v>
      </c>
    </row>
    <row r="6" spans="1:2" ht="16.8">
      <c r="A6" s="82"/>
      <c r="B6" s="109" t="s">
        <v>260</v>
      </c>
    </row>
    <row r="7" spans="1:2" ht="16.8">
      <c r="A7" s="82"/>
      <c r="B7" s="109" t="s">
        <v>261</v>
      </c>
    </row>
    <row r="8" spans="1:2" ht="16.8">
      <c r="A8" s="82"/>
      <c r="B8" s="109" t="s">
        <v>262</v>
      </c>
    </row>
    <row r="9" spans="1:2">
      <c r="A9" s="82"/>
    </row>
    <row r="10" spans="1:2">
      <c r="A10" s="82"/>
    </row>
    <row r="11" spans="1:2" ht="17.399999999999999">
      <c r="A11" s="82"/>
      <c r="B11" s="108" t="s">
        <v>263</v>
      </c>
    </row>
    <row r="12" spans="1:2" ht="16.8">
      <c r="A12" s="82"/>
      <c r="B12" s="109" t="s">
        <v>272</v>
      </c>
    </row>
    <row r="13" spans="1:2" ht="16.8">
      <c r="A13" s="82"/>
      <c r="B13" s="109" t="s">
        <v>273</v>
      </c>
    </row>
    <row r="14" spans="1:2" ht="16.8">
      <c r="A14" s="82"/>
      <c r="B14" s="109" t="s">
        <v>274</v>
      </c>
    </row>
    <row r="15" spans="1:2" ht="16.8">
      <c r="A15" s="82"/>
      <c r="B15" s="109" t="s">
        <v>275</v>
      </c>
    </row>
    <row r="16" spans="1:2">
      <c r="A16" s="82"/>
    </row>
    <row r="17" spans="1:2">
      <c r="A17" s="82"/>
    </row>
    <row r="18" spans="1:2">
      <c r="A18" s="82"/>
    </row>
    <row r="19" spans="1:2">
      <c r="A19" s="82"/>
    </row>
    <row r="20" spans="1:2" ht="23.4">
      <c r="A20" s="82"/>
      <c r="B20" s="110" t="s">
        <v>264</v>
      </c>
    </row>
    <row r="21" spans="1:2">
      <c r="A21" s="82"/>
    </row>
    <row r="22" spans="1:2">
      <c r="A22" s="82"/>
    </row>
    <row r="23" spans="1:2">
      <c r="A23" s="82"/>
    </row>
    <row r="24" spans="1:2">
      <c r="A24" s="82"/>
    </row>
    <row r="25" spans="1:2">
      <c r="A25" s="82"/>
    </row>
    <row r="26" spans="1:2">
      <c r="A26" s="82"/>
    </row>
    <row r="27" spans="1:2">
      <c r="A27" s="82"/>
    </row>
    <row r="28" spans="1:2" ht="17.399999999999999">
      <c r="A28" s="82"/>
      <c r="B28" s="109" t="s">
        <v>265</v>
      </c>
    </row>
    <row r="29" spans="1:2" ht="16.8">
      <c r="A29" s="82"/>
      <c r="B29" s="109"/>
    </row>
    <row r="30" spans="1:2" ht="34.200000000000003">
      <c r="A30" s="82"/>
      <c r="B30" s="109" t="s">
        <v>276</v>
      </c>
    </row>
    <row r="31" spans="1:2" ht="16.8">
      <c r="A31" s="82"/>
      <c r="B31" s="109"/>
    </row>
    <row r="32" spans="1:2" ht="17.399999999999999">
      <c r="A32" s="82"/>
      <c r="B32" s="109" t="s">
        <v>277</v>
      </c>
    </row>
    <row r="33" spans="1:2" ht="16.8">
      <c r="A33" s="82"/>
      <c r="B33" s="109"/>
    </row>
    <row r="34" spans="1:2" ht="17.399999999999999">
      <c r="A34" s="82"/>
      <c r="B34" s="109" t="s">
        <v>266</v>
      </c>
    </row>
    <row r="35" spans="1:2" ht="16.8">
      <c r="A35" s="82"/>
      <c r="B35" s="109"/>
    </row>
    <row r="36" spans="1:2" ht="17.399999999999999">
      <c r="A36" s="82"/>
      <c r="B36" s="108" t="s">
        <v>267</v>
      </c>
    </row>
    <row r="37" spans="1:2" ht="16.8">
      <c r="A37" s="82"/>
      <c r="B37" s="109" t="s">
        <v>268</v>
      </c>
    </row>
    <row r="38" spans="1:2" ht="16.8">
      <c r="A38" s="82"/>
      <c r="B38" s="109"/>
    </row>
    <row r="39" spans="1:2" ht="16.8">
      <c r="A39" s="82"/>
      <c r="B39" s="109"/>
    </row>
    <row r="40" spans="1:2" ht="17.399999999999999">
      <c r="A40" s="82"/>
      <c r="B40" s="108" t="s">
        <v>269</v>
      </c>
    </row>
    <row r="41" spans="1:2" ht="16.8">
      <c r="A41" s="82"/>
      <c r="B41" s="109" t="s">
        <v>270</v>
      </c>
    </row>
    <row r="42" spans="1:2" ht="16.8">
      <c r="A42" s="82"/>
      <c r="B42" s="109"/>
    </row>
    <row r="43" spans="1:2" ht="16.8">
      <c r="A43" s="82"/>
      <c r="B43" s="109"/>
    </row>
    <row r="44" spans="1:2" ht="16.8">
      <c r="A44" s="82"/>
      <c r="B44" s="111" t="s">
        <v>278</v>
      </c>
    </row>
    <row r="45" spans="1:2" ht="16.8">
      <c r="A45" s="82"/>
      <c r="B45" s="111" t="s">
        <v>283</v>
      </c>
    </row>
    <row r="52" spans="1:6" ht="41.25" customHeight="1">
      <c r="B52" s="107" t="s">
        <v>113</v>
      </c>
      <c r="C52" s="107"/>
      <c r="D52" s="107"/>
      <c r="E52" s="107"/>
      <c r="F52" s="107"/>
    </row>
    <row r="54" spans="1:6">
      <c r="B54" s="46" t="s">
        <v>0</v>
      </c>
    </row>
    <row r="55" spans="1:6" ht="29.25" customHeight="1">
      <c r="A55" s="3" t="s">
        <v>9</v>
      </c>
      <c r="B55" s="47" t="s">
        <v>1</v>
      </c>
      <c r="C55" s="27" t="s">
        <v>16</v>
      </c>
      <c r="D55" s="72" t="s">
        <v>2</v>
      </c>
      <c r="E55" s="57" t="s">
        <v>282</v>
      </c>
      <c r="F55" s="38" t="s">
        <v>3</v>
      </c>
    </row>
    <row r="56" spans="1:6" ht="25.2" customHeight="1">
      <c r="B56" s="48" t="s">
        <v>38</v>
      </c>
    </row>
    <row r="57" spans="1:6" ht="240.45" customHeight="1">
      <c r="A57" s="1" t="s">
        <v>4</v>
      </c>
      <c r="B57" s="49" t="s">
        <v>143</v>
      </c>
      <c r="C57" s="22" t="s">
        <v>36</v>
      </c>
      <c r="D57" s="24">
        <v>240.54</v>
      </c>
      <c r="F57" s="33" t="str">
        <f t="shared" ref="F57:F61" si="0">IF(E57&lt;&gt;0,IF(D57&lt;&gt;"",D57*E57,E57),"")</f>
        <v/>
      </c>
    </row>
    <row r="58" spans="1:6" ht="16.2" customHeight="1">
      <c r="C58" s="22"/>
      <c r="D58" s="24"/>
      <c r="F58" s="33" t="str">
        <f t="shared" si="0"/>
        <v/>
      </c>
    </row>
    <row r="59" spans="1:6" ht="260.25" customHeight="1">
      <c r="A59" s="1" t="s">
        <v>5</v>
      </c>
      <c r="B59" s="49" t="s">
        <v>242</v>
      </c>
      <c r="C59" s="22" t="s">
        <v>36</v>
      </c>
      <c r="D59" s="24">
        <v>3725.18</v>
      </c>
      <c r="F59" s="33" t="str">
        <f t="shared" si="0"/>
        <v/>
      </c>
    </row>
    <row r="60" spans="1:6" ht="16.2" customHeight="1">
      <c r="C60" s="22"/>
      <c r="D60" s="24"/>
      <c r="F60" s="33" t="str">
        <f t="shared" si="0"/>
        <v/>
      </c>
    </row>
    <row r="61" spans="1:6" ht="60.6" customHeight="1">
      <c r="A61" s="1" t="s">
        <v>6</v>
      </c>
      <c r="B61" s="49" t="s">
        <v>37</v>
      </c>
      <c r="C61" s="22" t="s">
        <v>36</v>
      </c>
      <c r="D61" s="24">
        <v>484.86</v>
      </c>
      <c r="F61" s="33" t="str">
        <f t="shared" si="0"/>
        <v/>
      </c>
    </row>
    <row r="62" spans="1:6">
      <c r="C62" s="22"/>
      <c r="D62" s="24"/>
    </row>
    <row r="63" spans="1:6" ht="88.5" customHeight="1">
      <c r="A63" s="1" t="s">
        <v>7</v>
      </c>
      <c r="B63" s="52" t="s">
        <v>69</v>
      </c>
      <c r="C63" s="80" t="s">
        <v>45</v>
      </c>
      <c r="D63" s="24">
        <v>1</v>
      </c>
      <c r="E63" s="58"/>
      <c r="F63" s="58">
        <f>E63</f>
        <v>0</v>
      </c>
    </row>
    <row r="64" spans="1:6" ht="16.2" customHeight="1"/>
    <row r="65" spans="1:6" ht="219" customHeight="1">
      <c r="A65" s="1" t="s">
        <v>12</v>
      </c>
      <c r="B65" s="52" t="s">
        <v>48</v>
      </c>
      <c r="C65" s="22" t="s">
        <v>45</v>
      </c>
      <c r="D65" s="24">
        <v>1</v>
      </c>
      <c r="F65" s="33" t="str">
        <f t="shared" ref="F65" si="1">IF(E65&lt;&gt;0,IF(D65&lt;&gt;"",D65*E65,E65),"")</f>
        <v/>
      </c>
    </row>
    <row r="66" spans="1:6">
      <c r="B66" s="52"/>
      <c r="C66" s="22"/>
      <c r="D66" s="24"/>
    </row>
    <row r="67" spans="1:6" ht="114" customHeight="1">
      <c r="A67" s="1" t="s">
        <v>13</v>
      </c>
      <c r="B67" s="49" t="s">
        <v>43</v>
      </c>
      <c r="C67" s="22" t="s">
        <v>45</v>
      </c>
      <c r="D67" s="24">
        <v>1</v>
      </c>
      <c r="E67" s="58"/>
      <c r="F67" s="33" t="str">
        <f t="shared" ref="F67:F68" si="2">IF(E67&lt;&gt;0,IF(D67&lt;&gt;"",D67*E67,E67),"")</f>
        <v/>
      </c>
    </row>
    <row r="68" spans="1:6" ht="13.8" thickBot="1">
      <c r="C68" s="22"/>
      <c r="D68" s="24"/>
      <c r="F68" s="33" t="str">
        <f t="shared" si="2"/>
        <v/>
      </c>
    </row>
    <row r="69" spans="1:6" ht="16.2" customHeight="1" thickBot="1">
      <c r="B69" s="50" t="s">
        <v>41</v>
      </c>
      <c r="C69" s="28"/>
      <c r="D69" s="73"/>
      <c r="E69" s="25"/>
      <c r="F69" s="39">
        <f>SUM(F57:F68)</f>
        <v>0</v>
      </c>
    </row>
    <row r="70" spans="1:6" ht="16.2" customHeight="1"/>
    <row r="71" spans="1:6" ht="25.2" customHeight="1">
      <c r="B71" s="48" t="s">
        <v>39</v>
      </c>
    </row>
    <row r="72" spans="1:6" ht="102" customHeight="1">
      <c r="A72" s="15" t="s">
        <v>4</v>
      </c>
      <c r="B72" s="49" t="s">
        <v>60</v>
      </c>
      <c r="F72" s="33" t="str">
        <f t="shared" ref="F72:F125" si="3">IF(E72&lt;&gt;0,IF(D72&lt;&gt;"",D72*E72,E72),"")</f>
        <v/>
      </c>
    </row>
    <row r="73" spans="1:6">
      <c r="B73" s="52" t="s">
        <v>50</v>
      </c>
      <c r="C73" s="5" t="s">
        <v>35</v>
      </c>
      <c r="D73" s="24">
        <v>5</v>
      </c>
      <c r="E73" s="58"/>
      <c r="F73" s="33" t="str">
        <f t="shared" si="3"/>
        <v/>
      </c>
    </row>
    <row r="74" spans="1:6">
      <c r="B74" s="52" t="s">
        <v>75</v>
      </c>
      <c r="C74" s="5" t="s">
        <v>35</v>
      </c>
      <c r="D74" s="24">
        <v>16</v>
      </c>
      <c r="E74" s="58"/>
      <c r="F74" s="33" t="str">
        <f t="shared" si="3"/>
        <v/>
      </c>
    </row>
    <row r="75" spans="1:6">
      <c r="B75" s="52" t="s">
        <v>76</v>
      </c>
      <c r="C75" s="5" t="s">
        <v>35</v>
      </c>
      <c r="D75" s="24">
        <v>15</v>
      </c>
      <c r="E75" s="58"/>
      <c r="F75" s="33" t="str">
        <f t="shared" ref="F75" si="4">IF(E75&lt;&gt;0,IF(D75&lt;&gt;"",D75*E75,E75),"")</f>
        <v/>
      </c>
    </row>
    <row r="76" spans="1:6">
      <c r="B76" s="52" t="s">
        <v>74</v>
      </c>
      <c r="C76" s="5" t="s">
        <v>35</v>
      </c>
      <c r="D76" s="24">
        <v>12</v>
      </c>
      <c r="E76" s="58"/>
      <c r="F76" s="33" t="str">
        <f t="shared" ref="F76" si="5">IF(E76&lt;&gt;0,IF(D76&lt;&gt;"",D76*E76,E76),"")</f>
        <v/>
      </c>
    </row>
    <row r="77" spans="1:6">
      <c r="B77" s="52" t="s">
        <v>8</v>
      </c>
      <c r="C77" s="5" t="s">
        <v>35</v>
      </c>
      <c r="D77" s="24">
        <v>22</v>
      </c>
      <c r="E77" s="58"/>
      <c r="F77" s="33" t="str">
        <f t="shared" si="3"/>
        <v/>
      </c>
    </row>
    <row r="78" spans="1:6">
      <c r="B78" s="52" t="s">
        <v>57</v>
      </c>
      <c r="C78" s="5" t="s">
        <v>35</v>
      </c>
      <c r="D78" s="24">
        <v>2</v>
      </c>
      <c r="E78" s="58"/>
      <c r="F78" s="33" t="str">
        <f>IF(E78&lt;&gt;0,IF(D78&lt;&gt;"",D78*E78,E78),"")</f>
        <v/>
      </c>
    </row>
    <row r="79" spans="1:6" s="16" customFormat="1">
      <c r="A79" s="15"/>
      <c r="B79" s="52" t="s">
        <v>70</v>
      </c>
      <c r="C79" s="23" t="s">
        <v>35</v>
      </c>
      <c r="D79" s="24">
        <v>4</v>
      </c>
      <c r="E79" s="58"/>
      <c r="F79" s="58" t="str">
        <f t="shared" si="3"/>
        <v/>
      </c>
    </row>
    <row r="80" spans="1:6" ht="26.4">
      <c r="B80" s="52" t="s">
        <v>123</v>
      </c>
      <c r="C80" s="5" t="s">
        <v>35</v>
      </c>
      <c r="D80" s="24">
        <v>45</v>
      </c>
      <c r="E80" s="58"/>
      <c r="F80" s="33" t="str">
        <f t="shared" ref="F80:F82" si="6">IF(E80&lt;&gt;0,IF(D80&lt;&gt;"",D80*E80,E80),"")</f>
        <v/>
      </c>
    </row>
    <row r="81" spans="1:6" ht="26.4">
      <c r="B81" s="52" t="s">
        <v>124</v>
      </c>
      <c r="C81" s="5" t="s">
        <v>35</v>
      </c>
      <c r="D81" s="24">
        <v>3</v>
      </c>
      <c r="E81" s="58"/>
      <c r="F81" s="33" t="str">
        <f t="shared" ref="F81" si="7">IF(E81&lt;&gt;0,IF(D81&lt;&gt;"",D81*E81,E81),"")</f>
        <v/>
      </c>
    </row>
    <row r="82" spans="1:6">
      <c r="B82" s="52" t="s">
        <v>71</v>
      </c>
      <c r="C82" s="5" t="s">
        <v>35</v>
      </c>
      <c r="D82" s="24">
        <v>20</v>
      </c>
      <c r="E82" s="58"/>
      <c r="F82" s="33" t="str">
        <f t="shared" si="6"/>
        <v/>
      </c>
    </row>
    <row r="83" spans="1:6">
      <c r="B83" s="52" t="s">
        <v>72</v>
      </c>
      <c r="C83" s="5" t="s">
        <v>35</v>
      </c>
      <c r="D83" s="24">
        <v>58</v>
      </c>
      <c r="E83" s="58"/>
      <c r="F83" s="33" t="str">
        <f t="shared" ref="F83" si="8">IF(E83&lt;&gt;0,IF(D83&lt;&gt;"",D83*E83,E83),"")</f>
        <v/>
      </c>
    </row>
    <row r="84" spans="1:6">
      <c r="B84" s="52" t="s">
        <v>73</v>
      </c>
      <c r="C84" s="5" t="s">
        <v>35</v>
      </c>
      <c r="D84" s="24">
        <v>6</v>
      </c>
      <c r="E84" s="58"/>
      <c r="F84" s="33" t="str">
        <f t="shared" ref="F84:F85" si="9">IF(E84&lt;&gt;0,IF(D84&lt;&gt;"",D84*E84,E84),"")</f>
        <v/>
      </c>
    </row>
    <row r="85" spans="1:6" ht="26.4">
      <c r="B85" s="52" t="s">
        <v>205</v>
      </c>
      <c r="C85" s="5" t="s">
        <v>35</v>
      </c>
      <c r="D85" s="24">
        <v>4</v>
      </c>
      <c r="E85" s="58"/>
      <c r="F85" s="33" t="str">
        <f t="shared" si="9"/>
        <v/>
      </c>
    </row>
    <row r="86" spans="1:6">
      <c r="B86" s="52" t="s">
        <v>77</v>
      </c>
      <c r="C86" s="5" t="s">
        <v>35</v>
      </c>
      <c r="D86" s="24">
        <v>1</v>
      </c>
      <c r="E86" s="58"/>
      <c r="F86" s="33" t="str">
        <f t="shared" ref="F86" si="10">IF(E86&lt;&gt;0,IF(D86&lt;&gt;"",D86*E86,E86),"")</f>
        <v/>
      </c>
    </row>
    <row r="87" spans="1:6" s="71" customFormat="1" ht="28.5" customHeight="1">
      <c r="A87" s="89"/>
      <c r="B87" s="52" t="s">
        <v>78</v>
      </c>
      <c r="C87" s="23" t="s">
        <v>35</v>
      </c>
      <c r="D87" s="24">
        <v>4</v>
      </c>
      <c r="E87" s="58"/>
      <c r="F87" s="58" t="str">
        <f t="shared" ref="F87:F88" si="11">IF(E87&lt;&gt;0,IF(D87&lt;&gt;"",D87*E87,E87),"")</f>
        <v/>
      </c>
    </row>
    <row r="88" spans="1:6" ht="26.4">
      <c r="B88" s="52" t="s">
        <v>207</v>
      </c>
      <c r="C88" s="23" t="s">
        <v>35</v>
      </c>
      <c r="D88" s="24">
        <v>1</v>
      </c>
      <c r="E88" s="58"/>
      <c r="F88" s="58" t="str">
        <f t="shared" si="11"/>
        <v/>
      </c>
    </row>
    <row r="89" spans="1:6">
      <c r="B89" s="52" t="s">
        <v>190</v>
      </c>
      <c r="C89" s="23" t="s">
        <v>35</v>
      </c>
      <c r="D89" s="24">
        <v>1</v>
      </c>
      <c r="E89" s="58"/>
      <c r="F89" s="58" t="str">
        <f t="shared" ref="F89" si="12">IF(E89&lt;&gt;0,IF(D89&lt;&gt;"",D89*E89,E89),"")</f>
        <v/>
      </c>
    </row>
    <row r="90" spans="1:6" ht="26.4">
      <c r="B90" s="52" t="s">
        <v>206</v>
      </c>
      <c r="C90" s="23" t="s">
        <v>35</v>
      </c>
      <c r="D90" s="24">
        <v>2</v>
      </c>
      <c r="E90" s="58"/>
      <c r="F90" s="58" t="str">
        <f t="shared" ref="F90" si="13">IF(E90&lt;&gt;0,IF(D90&lt;&gt;"",D90*E90,E90),"")</f>
        <v/>
      </c>
    </row>
    <row r="91" spans="1:6" ht="16.2" customHeight="1">
      <c r="C91" s="23"/>
      <c r="D91" s="24"/>
      <c r="F91" s="33" t="str">
        <f t="shared" si="3"/>
        <v/>
      </c>
    </row>
    <row r="92" spans="1:6" ht="60" customHeight="1">
      <c r="A92" s="1" t="s">
        <v>5</v>
      </c>
      <c r="B92" s="51" t="s">
        <v>192</v>
      </c>
      <c r="C92" s="5" t="s">
        <v>11</v>
      </c>
      <c r="D92" s="24">
        <v>145.78</v>
      </c>
      <c r="E92" s="35"/>
      <c r="F92" s="33" t="str">
        <f t="shared" ref="F92:F93" si="14">IF(E92&lt;&gt;0,IF(D92&lt;&gt;"",D92*E92,E92),"")</f>
        <v/>
      </c>
    </row>
    <row r="93" spans="1:6" ht="16.2" customHeight="1">
      <c r="C93" s="23"/>
      <c r="D93" s="24"/>
      <c r="F93" s="33" t="str">
        <f t="shared" si="14"/>
        <v/>
      </c>
    </row>
    <row r="94" spans="1:6" s="63" customFormat="1" ht="61.5" customHeight="1">
      <c r="A94" s="15" t="s">
        <v>6</v>
      </c>
      <c r="B94" s="6" t="s">
        <v>142</v>
      </c>
      <c r="C94" s="23" t="s">
        <v>11</v>
      </c>
      <c r="D94" s="24">
        <v>101.58</v>
      </c>
      <c r="E94" s="35"/>
      <c r="F94" s="58" t="str">
        <f t="shared" si="3"/>
        <v/>
      </c>
    </row>
    <row r="95" spans="1:6">
      <c r="B95" s="51"/>
      <c r="D95" s="24"/>
      <c r="E95" s="35"/>
    </row>
    <row r="96" spans="1:6" ht="52.8">
      <c r="A96" s="1" t="s">
        <v>7</v>
      </c>
      <c r="B96" s="51" t="s">
        <v>79</v>
      </c>
      <c r="C96" s="5" t="s">
        <v>11</v>
      </c>
      <c r="D96" s="24">
        <v>271.64999999999998</v>
      </c>
      <c r="E96" s="35"/>
      <c r="F96" s="33" t="str">
        <f t="shared" ref="F96" si="15">IF(E96&lt;&gt;0,IF(D96&lt;&gt;"",D96*E96,E96),"")</f>
        <v/>
      </c>
    </row>
    <row r="97" spans="1:6" ht="16.2" customHeight="1">
      <c r="B97" s="51"/>
      <c r="D97" s="24"/>
      <c r="E97" s="35"/>
      <c r="F97" s="33" t="str">
        <f t="shared" si="3"/>
        <v/>
      </c>
    </row>
    <row r="98" spans="1:6" s="63" customFormat="1" ht="73.5" customHeight="1">
      <c r="A98" s="6" t="s">
        <v>12</v>
      </c>
      <c r="B98" s="51" t="s">
        <v>80</v>
      </c>
      <c r="C98" s="23" t="s">
        <v>45</v>
      </c>
      <c r="D98" s="24">
        <v>1</v>
      </c>
      <c r="E98" s="103"/>
      <c r="F98" s="58" t="str">
        <f t="shared" ref="F98" si="16">IF(E98&lt;&gt;0,IF(D98&lt;&gt;"",D98*E98,E98),"")</f>
        <v/>
      </c>
    </row>
    <row r="99" spans="1:6" ht="16.5" customHeight="1">
      <c r="A99" s="6"/>
      <c r="B99" s="51"/>
      <c r="D99" s="24"/>
      <c r="E99" s="36"/>
    </row>
    <row r="100" spans="1:6" ht="79.2">
      <c r="A100" s="6" t="s">
        <v>13</v>
      </c>
      <c r="B100" s="51" t="s">
        <v>61</v>
      </c>
      <c r="C100" s="5" t="s">
        <v>45</v>
      </c>
      <c r="D100" s="24">
        <v>4</v>
      </c>
      <c r="E100" s="58"/>
      <c r="F100" s="33" t="str">
        <f t="shared" ref="F100" si="17">IF(E100&lt;&gt;0,IF(D100&lt;&gt;"",D100*E100,E100),"")</f>
        <v/>
      </c>
    </row>
    <row r="101" spans="1:6">
      <c r="A101" s="6"/>
      <c r="B101" s="51"/>
      <c r="D101" s="24"/>
    </row>
    <row r="102" spans="1:6" s="16" customFormat="1" ht="59.25" customHeight="1">
      <c r="A102" s="15" t="s">
        <v>34</v>
      </c>
      <c r="B102" s="52" t="s">
        <v>64</v>
      </c>
      <c r="C102" s="23" t="s">
        <v>11</v>
      </c>
      <c r="D102" s="58">
        <v>406.3</v>
      </c>
      <c r="E102" s="58"/>
      <c r="F102" s="58" t="str">
        <f t="shared" ref="F102" si="18">IF(E102&lt;&gt;0,IF(D102&lt;&gt;"",D102*E102,E102),"")</f>
        <v/>
      </c>
    </row>
    <row r="103" spans="1:6" s="71" customFormat="1" ht="18" customHeight="1">
      <c r="A103" s="89"/>
      <c r="B103" s="86"/>
      <c r="C103" s="90"/>
      <c r="D103" s="88"/>
      <c r="E103" s="88"/>
      <c r="F103" s="88"/>
    </row>
    <row r="104" spans="1:6" s="63" customFormat="1" ht="146.25" customHeight="1">
      <c r="A104" s="6" t="s">
        <v>55</v>
      </c>
      <c r="B104" s="51" t="s">
        <v>114</v>
      </c>
      <c r="C104" s="23"/>
      <c r="D104" s="24"/>
      <c r="E104" s="36"/>
      <c r="F104" s="58"/>
    </row>
    <row r="105" spans="1:6" s="16" customFormat="1" ht="18.75" customHeight="1">
      <c r="A105" s="6"/>
      <c r="B105" s="91" t="s">
        <v>84</v>
      </c>
      <c r="C105" s="23" t="s">
        <v>35</v>
      </c>
      <c r="D105" s="24">
        <v>2</v>
      </c>
      <c r="E105" s="21"/>
      <c r="F105" s="58" t="str">
        <f t="shared" ref="F105:F108" si="19">IF(E105&lt;&gt;0,IF(D105&lt;&gt;"",D105*E105,E105),"")</f>
        <v/>
      </c>
    </row>
    <row r="106" spans="1:6" s="16" customFormat="1" ht="17.25" customHeight="1">
      <c r="A106" s="6"/>
      <c r="B106" s="91" t="s">
        <v>83</v>
      </c>
      <c r="C106" s="23" t="s">
        <v>35</v>
      </c>
      <c r="D106" s="24">
        <v>2</v>
      </c>
      <c r="E106" s="21"/>
      <c r="F106" s="58" t="str">
        <f t="shared" si="19"/>
        <v/>
      </c>
    </row>
    <row r="107" spans="1:6" s="16" customFormat="1" ht="16.5" customHeight="1">
      <c r="A107" s="6"/>
      <c r="B107" s="91" t="s">
        <v>82</v>
      </c>
      <c r="C107" s="23" t="s">
        <v>35</v>
      </c>
      <c r="D107" s="24">
        <v>4</v>
      </c>
      <c r="E107" s="21"/>
      <c r="F107" s="58" t="str">
        <f t="shared" ref="F107" si="20">IF(E107&lt;&gt;0,IF(D107&lt;&gt;"",D107*E107,E107),"")</f>
        <v/>
      </c>
    </row>
    <row r="108" spans="1:6" s="16" customFormat="1" ht="16.5" customHeight="1">
      <c r="A108" s="6"/>
      <c r="B108" s="91" t="s">
        <v>99</v>
      </c>
      <c r="C108" s="23" t="s">
        <v>35</v>
      </c>
      <c r="D108" s="24">
        <v>8</v>
      </c>
      <c r="E108" s="21"/>
      <c r="F108" s="58" t="str">
        <f t="shared" si="19"/>
        <v/>
      </c>
    </row>
    <row r="109" spans="1:6" s="16" customFormat="1" ht="16.5" customHeight="1">
      <c r="A109" s="6"/>
      <c r="B109" s="91" t="s">
        <v>81</v>
      </c>
      <c r="C109" s="23" t="s">
        <v>35</v>
      </c>
      <c r="D109" s="24">
        <v>1</v>
      </c>
      <c r="E109" s="21"/>
      <c r="F109" s="58" t="str">
        <f t="shared" ref="F109" si="21">IF(E109&lt;&gt;0,IF(D109&lt;&gt;"",D109*E109,E109),"")</f>
        <v/>
      </c>
    </row>
    <row r="110" spans="1:6" s="16" customFormat="1" ht="17.25" customHeight="1">
      <c r="A110" s="6"/>
      <c r="B110" s="91" t="s">
        <v>100</v>
      </c>
      <c r="C110" s="23" t="s">
        <v>35</v>
      </c>
      <c r="D110" s="24">
        <v>2</v>
      </c>
      <c r="E110" s="21"/>
      <c r="F110" s="58" t="str">
        <f t="shared" ref="F110" si="22">IF(E110&lt;&gt;0,IF(D110&lt;&gt;"",D110*E110,E110),"")</f>
        <v/>
      </c>
    </row>
    <row r="111" spans="1:6" s="16" customFormat="1" ht="17.25" customHeight="1">
      <c r="A111" s="6"/>
      <c r="B111" s="91" t="s">
        <v>101</v>
      </c>
      <c r="C111" s="23" t="s">
        <v>35</v>
      </c>
      <c r="D111" s="24">
        <v>2</v>
      </c>
      <c r="E111" s="21"/>
      <c r="F111" s="58" t="str">
        <f t="shared" ref="F111" si="23">IF(E111&lt;&gt;0,IF(D111&lt;&gt;"",D111*E111,E111),"")</f>
        <v/>
      </c>
    </row>
    <row r="112" spans="1:6" s="16" customFormat="1" ht="17.25" customHeight="1">
      <c r="A112" s="6"/>
      <c r="B112" s="91" t="s">
        <v>102</v>
      </c>
      <c r="C112" s="23" t="s">
        <v>35</v>
      </c>
      <c r="D112" s="24">
        <v>5</v>
      </c>
      <c r="E112" s="21"/>
      <c r="F112" s="58" t="str">
        <f t="shared" ref="F112" si="24">IF(E112&lt;&gt;0,IF(D112&lt;&gt;"",D112*E112,E112),"")</f>
        <v/>
      </c>
    </row>
    <row r="113" spans="1:6" s="16" customFormat="1" ht="17.25" customHeight="1">
      <c r="A113" s="6"/>
      <c r="B113" s="91" t="s">
        <v>85</v>
      </c>
      <c r="C113" s="23" t="s">
        <v>35</v>
      </c>
      <c r="D113" s="24">
        <v>1</v>
      </c>
      <c r="E113" s="21"/>
      <c r="F113" s="58" t="str">
        <f t="shared" ref="F113:F114" si="25">IF(E113&lt;&gt;0,IF(D113&lt;&gt;"",D113*E113,E113),"")</f>
        <v/>
      </c>
    </row>
    <row r="114" spans="1:6" s="16" customFormat="1" ht="17.25" customHeight="1">
      <c r="A114" s="6"/>
      <c r="B114" s="91" t="s">
        <v>103</v>
      </c>
      <c r="C114" s="23" t="s">
        <v>35</v>
      </c>
      <c r="D114" s="24">
        <v>1</v>
      </c>
      <c r="E114" s="21"/>
      <c r="F114" s="58" t="str">
        <f t="shared" si="25"/>
        <v/>
      </c>
    </row>
    <row r="115" spans="1:6" s="16" customFormat="1" ht="15.75" customHeight="1">
      <c r="A115" s="6"/>
      <c r="B115" s="91" t="s">
        <v>94</v>
      </c>
      <c r="C115" s="23" t="str">
        <f>C277</f>
        <v>kom</v>
      </c>
      <c r="D115" s="24">
        <v>2</v>
      </c>
      <c r="E115" s="21"/>
      <c r="F115" s="58" t="str">
        <f t="shared" si="3"/>
        <v/>
      </c>
    </row>
    <row r="116" spans="1:6" s="16" customFormat="1" ht="17.25" customHeight="1">
      <c r="A116" s="6"/>
      <c r="B116" s="91" t="s">
        <v>86</v>
      </c>
      <c r="C116" s="23" t="s">
        <v>35</v>
      </c>
      <c r="D116" s="24">
        <v>4</v>
      </c>
      <c r="E116" s="21"/>
      <c r="F116" s="58" t="str">
        <f t="shared" si="3"/>
        <v/>
      </c>
    </row>
    <row r="117" spans="1:6" s="16" customFormat="1" ht="17.25" customHeight="1">
      <c r="A117" s="6"/>
      <c r="B117" s="91" t="s">
        <v>88</v>
      </c>
      <c r="C117" s="23" t="s">
        <v>35</v>
      </c>
      <c r="D117" s="24">
        <v>8</v>
      </c>
      <c r="E117" s="21"/>
      <c r="F117" s="58" t="str">
        <f t="shared" ref="F117" si="26">IF(E117&lt;&gt;0,IF(D117&lt;&gt;"",D117*E117,E117),"")</f>
        <v/>
      </c>
    </row>
    <row r="118" spans="1:6" s="16" customFormat="1" ht="17.25" customHeight="1">
      <c r="A118" s="6"/>
      <c r="B118" s="91" t="s">
        <v>87</v>
      </c>
      <c r="C118" s="23" t="s">
        <v>35</v>
      </c>
      <c r="D118" s="24">
        <v>5</v>
      </c>
      <c r="E118" s="21"/>
      <c r="F118" s="58" t="str">
        <f t="shared" ref="F118" si="27">IF(E118&lt;&gt;0,IF(D118&lt;&gt;"",D118*E118,E118),"")</f>
        <v/>
      </c>
    </row>
    <row r="119" spans="1:6" s="16" customFormat="1" ht="17.25" customHeight="1">
      <c r="A119" s="6"/>
      <c r="B119" s="91" t="s">
        <v>89</v>
      </c>
      <c r="C119" s="23" t="s">
        <v>35</v>
      </c>
      <c r="D119" s="24">
        <v>10</v>
      </c>
      <c r="E119" s="21"/>
      <c r="F119" s="58" t="str">
        <f t="shared" ref="F119" si="28">IF(E119&lt;&gt;0,IF(D119&lt;&gt;"",D119*E119,E119),"")</f>
        <v/>
      </c>
    </row>
    <row r="120" spans="1:6" s="16" customFormat="1" ht="17.25" customHeight="1">
      <c r="A120" s="6"/>
      <c r="B120" s="91" t="s">
        <v>90</v>
      </c>
      <c r="C120" s="23" t="s">
        <v>35</v>
      </c>
      <c r="D120" s="24">
        <v>20</v>
      </c>
      <c r="E120" s="21"/>
      <c r="F120" s="58" t="str">
        <f t="shared" ref="F120" si="29">IF(E120&lt;&gt;0,IF(D120&lt;&gt;"",D120*E120,E120),"")</f>
        <v/>
      </c>
    </row>
    <row r="121" spans="1:6" s="16" customFormat="1" ht="17.25" customHeight="1">
      <c r="A121" s="6"/>
      <c r="B121" s="91" t="s">
        <v>91</v>
      </c>
      <c r="C121" s="23" t="s">
        <v>35</v>
      </c>
      <c r="D121" s="24">
        <v>19</v>
      </c>
      <c r="E121" s="21"/>
      <c r="F121" s="58" t="str">
        <f t="shared" ref="F121" si="30">IF(E121&lt;&gt;0,IF(D121&lt;&gt;"",D121*E121,E121),"")</f>
        <v/>
      </c>
    </row>
    <row r="122" spans="1:6" s="16" customFormat="1" ht="17.25" customHeight="1">
      <c r="A122" s="6"/>
      <c r="B122" s="91" t="s">
        <v>92</v>
      </c>
      <c r="C122" s="23" t="s">
        <v>35</v>
      </c>
      <c r="D122" s="24">
        <v>5</v>
      </c>
      <c r="E122" s="21"/>
      <c r="F122" s="58" t="str">
        <f t="shared" ref="F122" si="31">IF(E122&lt;&gt;0,IF(D122&lt;&gt;"",D122*E122,E122),"")</f>
        <v/>
      </c>
    </row>
    <row r="123" spans="1:6" s="16" customFormat="1" ht="17.25" customHeight="1">
      <c r="A123" s="6"/>
      <c r="B123" s="91" t="s">
        <v>93</v>
      </c>
      <c r="C123" s="23" t="s">
        <v>35</v>
      </c>
      <c r="D123" s="24">
        <v>5</v>
      </c>
      <c r="E123" s="21"/>
      <c r="F123" s="58" t="str">
        <f t="shared" ref="F123" si="32">IF(E123&lt;&gt;0,IF(D123&lt;&gt;"",D123*E123,E123),"")</f>
        <v/>
      </c>
    </row>
    <row r="124" spans="1:6" s="16" customFormat="1" ht="16.5" customHeight="1">
      <c r="A124" s="6"/>
      <c r="B124" s="91" t="s">
        <v>95</v>
      </c>
      <c r="C124" s="23" t="str">
        <f>C278</f>
        <v>kom</v>
      </c>
      <c r="D124" s="24">
        <v>12</v>
      </c>
      <c r="E124" s="21"/>
      <c r="F124" s="58" t="str">
        <f t="shared" ref="F124" si="33">IF(E124&lt;&gt;0,IF(D124&lt;&gt;"",D124*E124,E124),"")</f>
        <v/>
      </c>
    </row>
    <row r="125" spans="1:6" s="16" customFormat="1" ht="15.75" customHeight="1">
      <c r="A125" s="6"/>
      <c r="B125" s="91" t="s">
        <v>96</v>
      </c>
      <c r="C125" s="23" t="str">
        <f>C282</f>
        <v>kom</v>
      </c>
      <c r="D125" s="24">
        <v>13</v>
      </c>
      <c r="E125" s="21"/>
      <c r="F125" s="58" t="str">
        <f t="shared" si="3"/>
        <v/>
      </c>
    </row>
    <row r="126" spans="1:6" s="16" customFormat="1" ht="17.25" customHeight="1">
      <c r="A126" s="6"/>
      <c r="B126" s="91" t="s">
        <v>97</v>
      </c>
      <c r="C126" s="23" t="s">
        <v>35</v>
      </c>
      <c r="D126" s="24">
        <v>4</v>
      </c>
      <c r="E126" s="21"/>
      <c r="F126" s="58" t="str">
        <f t="shared" ref="F126" si="34">IF(E126&lt;&gt;0,IF(D126&lt;&gt;"",D126*E126,E126),"")</f>
        <v/>
      </c>
    </row>
    <row r="127" spans="1:6" s="16" customFormat="1" ht="17.25" customHeight="1">
      <c r="A127" s="6"/>
      <c r="B127" s="91" t="s">
        <v>98</v>
      </c>
      <c r="C127" s="23" t="s">
        <v>35</v>
      </c>
      <c r="D127" s="24">
        <v>2</v>
      </c>
      <c r="E127" s="21"/>
      <c r="F127" s="58" t="str">
        <f t="shared" ref="F127" si="35">IF(E127&lt;&gt;0,IF(D127&lt;&gt;"",D127*E127,E127),"")</f>
        <v/>
      </c>
    </row>
    <row r="128" spans="1:6">
      <c r="A128" s="6"/>
      <c r="B128" s="51"/>
      <c r="D128" s="24"/>
      <c r="E128" s="21"/>
    </row>
    <row r="129" spans="1:6" ht="92.4">
      <c r="A129" s="15" t="s">
        <v>58</v>
      </c>
      <c r="B129" s="51" t="s">
        <v>115</v>
      </c>
      <c r="C129" s="5" t="s">
        <v>45</v>
      </c>
      <c r="D129" s="24">
        <v>1</v>
      </c>
      <c r="E129" s="35"/>
      <c r="F129" s="58" t="str">
        <f t="shared" ref="F129" si="36">IF(E129&lt;&gt;0,IF(D129&lt;&gt;"",D129*E129,E129),"")</f>
        <v/>
      </c>
    </row>
    <row r="130" spans="1:6" ht="17.25" customHeight="1">
      <c r="A130" s="15"/>
      <c r="B130" s="51"/>
      <c r="D130" s="24"/>
      <c r="E130" s="35"/>
      <c r="F130" s="58"/>
    </row>
    <row r="131" spans="1:6" ht="39.6">
      <c r="A131" s="15" t="s">
        <v>215</v>
      </c>
      <c r="B131" s="51" t="s">
        <v>244</v>
      </c>
      <c r="C131" s="22" t="s">
        <v>36</v>
      </c>
      <c r="D131" s="24">
        <v>2.48</v>
      </c>
      <c r="E131" s="35"/>
      <c r="F131" s="58" t="str">
        <f t="shared" ref="F131" si="37">IF(E131&lt;&gt;0,IF(D131&lt;&gt;"",D131*E131,E131),"")</f>
        <v/>
      </c>
    </row>
    <row r="132" spans="1:6" ht="17.25" customHeight="1" thickBot="1">
      <c r="A132" s="15"/>
      <c r="B132" s="51"/>
      <c r="D132" s="24"/>
      <c r="E132" s="35"/>
      <c r="F132" s="58"/>
    </row>
    <row r="133" spans="1:6" ht="16.2" customHeight="1" thickBot="1">
      <c r="B133" s="50" t="s">
        <v>40</v>
      </c>
      <c r="C133" s="28"/>
      <c r="D133" s="73"/>
      <c r="E133" s="25"/>
      <c r="F133" s="39">
        <f>SUM(F72:F131)</f>
        <v>0</v>
      </c>
    </row>
    <row r="134" spans="1:6">
      <c r="B134" s="50"/>
      <c r="C134" s="28"/>
      <c r="D134" s="73"/>
      <c r="E134" s="25"/>
      <c r="F134" s="25"/>
    </row>
    <row r="135" spans="1:6" ht="13.8">
      <c r="B135" s="48" t="s">
        <v>116</v>
      </c>
    </row>
    <row r="136" spans="1:6" s="14" customFormat="1">
      <c r="A136" s="17"/>
      <c r="B136" s="52"/>
      <c r="C136" s="23"/>
      <c r="D136" s="24"/>
      <c r="E136" s="24"/>
      <c r="F136" s="33"/>
    </row>
    <row r="137" spans="1:6" s="14" customFormat="1" ht="120" customHeight="1">
      <c r="A137" s="17" t="s">
        <v>4</v>
      </c>
      <c r="B137" s="52" t="s">
        <v>118</v>
      </c>
      <c r="C137" s="22" t="s">
        <v>219</v>
      </c>
      <c r="D137" s="24">
        <v>12.56</v>
      </c>
      <c r="E137" s="24"/>
      <c r="F137" s="33" t="str">
        <f t="shared" ref="F137" si="38">IF(E137&lt;&gt;0,IF(D137&lt;&gt;"",D137*E137,E137),"")</f>
        <v/>
      </c>
    </row>
    <row r="138" spans="1:6" s="14" customFormat="1">
      <c r="A138" s="17"/>
      <c r="B138" s="52"/>
      <c r="C138" s="23"/>
      <c r="D138" s="24"/>
      <c r="E138" s="24"/>
      <c r="F138" s="33"/>
    </row>
    <row r="139" spans="1:6" s="14" customFormat="1" ht="60.75" customHeight="1">
      <c r="A139" s="17" t="s">
        <v>5</v>
      </c>
      <c r="B139" s="52" t="s">
        <v>119</v>
      </c>
      <c r="C139" s="23" t="s">
        <v>10</v>
      </c>
      <c r="D139" s="24">
        <v>74.709999999999994</v>
      </c>
      <c r="E139" s="24"/>
      <c r="F139" s="33" t="str">
        <f t="shared" ref="F139" si="39">IF(E139&lt;&gt;0,IF(D139&lt;&gt;"",D139*E139,E139),"")</f>
        <v/>
      </c>
    </row>
    <row r="140" spans="1:6" s="14" customFormat="1">
      <c r="A140" s="17"/>
      <c r="B140" s="52"/>
      <c r="C140" s="23"/>
      <c r="D140" s="87"/>
      <c r="E140" s="24"/>
      <c r="F140" s="33"/>
    </row>
    <row r="141" spans="1:6" s="14" customFormat="1" ht="60.75" customHeight="1">
      <c r="A141" s="17" t="s">
        <v>6</v>
      </c>
      <c r="B141" s="52" t="s">
        <v>117</v>
      </c>
      <c r="C141" s="22" t="s">
        <v>219</v>
      </c>
      <c r="D141" s="58">
        <v>3.19</v>
      </c>
      <c r="E141" s="33"/>
      <c r="F141" s="33" t="str">
        <f t="shared" ref="F141" si="40">IF(E141&lt;&gt;0,IF(D141&lt;&gt;"",D141*E141,E141),"")</f>
        <v/>
      </c>
    </row>
    <row r="142" spans="1:6" s="14" customFormat="1" ht="13.8" thickBot="1">
      <c r="A142" s="17"/>
      <c r="B142" s="52"/>
      <c r="C142" s="23"/>
      <c r="D142" s="24"/>
      <c r="E142" s="24"/>
      <c r="F142" s="33"/>
    </row>
    <row r="143" spans="1:6" ht="13.8" thickBot="1">
      <c r="B143" s="50" t="s">
        <v>255</v>
      </c>
      <c r="C143" s="28"/>
      <c r="D143" s="73"/>
      <c r="E143" s="25"/>
      <c r="F143" s="39">
        <f>SUM(F136:F141)</f>
        <v>0</v>
      </c>
    </row>
    <row r="144" spans="1:6" ht="14.25" customHeight="1"/>
    <row r="145" spans="1:6" ht="26.25" customHeight="1">
      <c r="A145" s="2"/>
      <c r="B145" s="95" t="s">
        <v>216</v>
      </c>
    </row>
    <row r="146" spans="1:6" ht="14.25" customHeight="1"/>
    <row r="147" spans="1:6" ht="132" customHeight="1">
      <c r="A147" s="7" t="s">
        <v>4</v>
      </c>
      <c r="B147" s="49" t="s">
        <v>120</v>
      </c>
      <c r="C147" s="5" t="s">
        <v>36</v>
      </c>
      <c r="D147" s="24">
        <v>209.53</v>
      </c>
      <c r="E147" s="18"/>
      <c r="F147" s="33" t="str">
        <f>IF(E147&lt;&gt;0,IF(D147&lt;&gt;"",D147*E147,E147),"")</f>
        <v/>
      </c>
    </row>
    <row r="148" spans="1:6" ht="18" customHeight="1">
      <c r="A148" s="7"/>
      <c r="D148" s="24"/>
      <c r="E148" s="18"/>
      <c r="F148" s="33" t="str">
        <f t="shared" ref="F148:F169" si="41">IF(E148&lt;&gt;0,IF(D148&lt;&gt;"",D148*E148,E148),"")</f>
        <v/>
      </c>
    </row>
    <row r="149" spans="1:6" ht="342.75" customHeight="1">
      <c r="A149" s="7" t="s">
        <v>5</v>
      </c>
      <c r="B149" s="49" t="s">
        <v>245</v>
      </c>
      <c r="D149" s="24"/>
      <c r="E149" s="18"/>
      <c r="F149" s="33" t="str">
        <f t="shared" ref="F149:F150" si="42">IF(E149&lt;&gt;0,IF(D149&lt;&gt;"",D149*E149,E149),"")</f>
        <v/>
      </c>
    </row>
    <row r="150" spans="1:6" s="16" customFormat="1" ht="18" customHeight="1">
      <c r="A150" s="17"/>
      <c r="B150" s="97" t="s">
        <v>125</v>
      </c>
      <c r="C150" s="23" t="s">
        <v>36</v>
      </c>
      <c r="D150" s="24">
        <v>69.63</v>
      </c>
      <c r="E150" s="24"/>
      <c r="F150" s="58" t="str">
        <f t="shared" si="42"/>
        <v/>
      </c>
    </row>
    <row r="151" spans="1:6" s="16" customFormat="1" ht="17.25" customHeight="1">
      <c r="A151" s="17"/>
      <c r="B151" s="97" t="s">
        <v>121</v>
      </c>
      <c r="C151" s="23" t="s">
        <v>36</v>
      </c>
      <c r="D151" s="24">
        <v>94.63</v>
      </c>
      <c r="E151" s="24"/>
      <c r="F151" s="58" t="str">
        <f t="shared" ref="F151" si="43">IF(E151&lt;&gt;0,IF(D151&lt;&gt;"",D151*E151,E151),"")</f>
        <v/>
      </c>
    </row>
    <row r="152" spans="1:6" s="16" customFormat="1" ht="18" customHeight="1">
      <c r="A152" s="17"/>
      <c r="B152" s="94" t="s">
        <v>122</v>
      </c>
      <c r="C152" s="5" t="s">
        <v>36</v>
      </c>
      <c r="D152" s="24">
        <v>308.85000000000002</v>
      </c>
      <c r="E152" s="24"/>
      <c r="F152" s="33" t="str">
        <f t="shared" ref="F152" si="44">IF(E152&lt;&gt;0,IF(D152&lt;&gt;"",D152*E152,E152),"")</f>
        <v/>
      </c>
    </row>
    <row r="153" spans="1:6" ht="13.5" customHeight="1">
      <c r="A153" s="7"/>
      <c r="D153" s="24"/>
      <c r="E153" s="18"/>
    </row>
    <row r="154" spans="1:6" s="20" customFormat="1" ht="201.75" customHeight="1">
      <c r="A154" s="19" t="s">
        <v>6</v>
      </c>
      <c r="B154" s="59" t="s">
        <v>246</v>
      </c>
      <c r="C154" s="29"/>
      <c r="D154" s="74"/>
      <c r="E154" s="37"/>
      <c r="F154" s="33" t="str">
        <f t="shared" si="41"/>
        <v/>
      </c>
    </row>
    <row r="155" spans="1:6" s="20" customFormat="1" ht="113.25" customHeight="1">
      <c r="A155" s="19"/>
      <c r="B155" s="59" t="s">
        <v>46</v>
      </c>
      <c r="C155" s="29"/>
      <c r="D155" s="74"/>
      <c r="E155" s="37"/>
      <c r="F155" s="33"/>
    </row>
    <row r="156" spans="1:6" s="20" customFormat="1" ht="142.5" customHeight="1">
      <c r="A156" s="19"/>
      <c r="B156" s="60" t="s">
        <v>47</v>
      </c>
      <c r="C156" s="29"/>
      <c r="D156" s="74"/>
      <c r="E156" s="37"/>
      <c r="F156" s="33"/>
    </row>
    <row r="157" spans="1:6" s="20" customFormat="1" ht="161.25" customHeight="1">
      <c r="A157" s="19"/>
      <c r="B157" s="60" t="s">
        <v>67</v>
      </c>
      <c r="C157" s="29"/>
      <c r="D157" s="74"/>
      <c r="E157" s="37"/>
      <c r="F157" s="33"/>
    </row>
    <row r="158" spans="1:6" s="20" customFormat="1" ht="28.5" customHeight="1">
      <c r="A158" s="19"/>
      <c r="B158" s="94" t="s">
        <v>127</v>
      </c>
      <c r="C158" s="5" t="s">
        <v>36</v>
      </c>
      <c r="D158" s="24">
        <v>208.85</v>
      </c>
      <c r="E158" s="18"/>
      <c r="F158" s="33" t="str">
        <f t="shared" ref="F158" si="45">IF(E158&lt;&gt;0,IF(D158&lt;&gt;"",D158*E158,E158),"")</f>
        <v/>
      </c>
    </row>
    <row r="159" spans="1:6">
      <c r="B159" s="49" t="s">
        <v>126</v>
      </c>
      <c r="C159" s="5" t="s">
        <v>36</v>
      </c>
      <c r="D159" s="24">
        <v>2354.4899999999998</v>
      </c>
      <c r="E159" s="18"/>
      <c r="F159" s="33" t="str">
        <f t="shared" ref="F159" si="46">IF(E159&lt;&gt;0,IF(D159&lt;&gt;"",D159*E159,E159),"")</f>
        <v/>
      </c>
    </row>
    <row r="160" spans="1:6">
      <c r="B160" s="49" t="s">
        <v>66</v>
      </c>
      <c r="C160" s="5" t="s">
        <v>36</v>
      </c>
      <c r="D160" s="24">
        <v>353.15</v>
      </c>
      <c r="E160" s="18"/>
      <c r="F160" s="33" t="str">
        <f t="shared" ref="F160" si="47">IF(E160&lt;&gt;0,IF(D160&lt;&gt;"",D160*E160,E160),"")</f>
        <v/>
      </c>
    </row>
    <row r="161" spans="1:6" ht="26.4">
      <c r="B161" s="49" t="s">
        <v>129</v>
      </c>
      <c r="C161" s="5" t="s">
        <v>36</v>
      </c>
      <c r="D161" s="24">
        <v>132.76</v>
      </c>
      <c r="E161" s="18"/>
      <c r="F161" s="33" t="str">
        <f t="shared" ref="F161" si="48">IF(E161&lt;&gt;0,IF(D161&lt;&gt;"",D161*E161,E161),"")</f>
        <v/>
      </c>
    </row>
    <row r="162" spans="1:6" ht="26.4">
      <c r="B162" s="52" t="s">
        <v>128</v>
      </c>
      <c r="C162" s="5" t="s">
        <v>36</v>
      </c>
      <c r="D162" s="24">
        <v>138.32</v>
      </c>
      <c r="E162" s="18"/>
      <c r="F162" s="33" t="str">
        <f t="shared" si="41"/>
        <v/>
      </c>
    </row>
    <row r="163" spans="1:6">
      <c r="B163" s="52" t="s">
        <v>54</v>
      </c>
      <c r="C163" s="5" t="s">
        <v>11</v>
      </c>
      <c r="D163" s="24">
        <v>1757.44</v>
      </c>
      <c r="E163" s="18"/>
      <c r="F163" s="33" t="str">
        <f t="shared" si="41"/>
        <v/>
      </c>
    </row>
    <row r="164" spans="1:6">
      <c r="D164" s="24"/>
      <c r="E164" s="18"/>
    </row>
    <row r="165" spans="1:6">
      <c r="D165" s="24"/>
      <c r="E165" s="18"/>
    </row>
    <row r="166" spans="1:6" ht="147" customHeight="1">
      <c r="A166" s="1" t="s">
        <v>7</v>
      </c>
      <c r="B166" s="52" t="s">
        <v>247</v>
      </c>
      <c r="D166" s="24"/>
      <c r="E166" s="18"/>
    </row>
    <row r="167" spans="1:6">
      <c r="C167" s="23" t="s">
        <v>36</v>
      </c>
      <c r="D167" s="24">
        <v>3255.28</v>
      </c>
      <c r="F167" s="33" t="str">
        <f t="shared" ref="F167" si="49">IF(E167&lt;&gt;0,IF(D167&lt;&gt;"",D167*E167,E167),"")</f>
        <v/>
      </c>
    </row>
    <row r="168" spans="1:6">
      <c r="D168" s="24"/>
      <c r="E168" s="18"/>
    </row>
    <row r="169" spans="1:6" ht="117" customHeight="1">
      <c r="A169" s="7" t="s">
        <v>12</v>
      </c>
      <c r="B169" s="49" t="s">
        <v>132</v>
      </c>
      <c r="C169" s="23" t="s">
        <v>36</v>
      </c>
      <c r="D169" s="24">
        <v>405.33</v>
      </c>
      <c r="F169" s="33" t="str">
        <f t="shared" si="41"/>
        <v/>
      </c>
    </row>
    <row r="170" spans="1:6">
      <c r="A170" s="7"/>
      <c r="C170" s="23"/>
      <c r="D170" s="24"/>
    </row>
    <row r="171" spans="1:6" ht="118.8">
      <c r="A171" s="7" t="s">
        <v>13</v>
      </c>
      <c r="B171" s="52" t="s">
        <v>130</v>
      </c>
      <c r="C171" s="23"/>
      <c r="D171" s="24"/>
    </row>
    <row r="172" spans="1:6">
      <c r="A172" s="7"/>
      <c r="B172" s="52" t="s">
        <v>131</v>
      </c>
      <c r="C172" s="23" t="s">
        <v>10</v>
      </c>
      <c r="D172" s="24">
        <v>1589.88</v>
      </c>
      <c r="F172" s="33" t="str">
        <f>IF(E172&lt;&gt;0,IF(D172&lt;&gt;"",D172*E172,E172),"")</f>
        <v/>
      </c>
    </row>
    <row r="173" spans="1:6" ht="26.4">
      <c r="A173" s="7"/>
      <c r="B173" s="52" t="s">
        <v>133</v>
      </c>
      <c r="C173" s="23" t="s">
        <v>10</v>
      </c>
      <c r="D173" s="24">
        <v>167.55</v>
      </c>
      <c r="F173" s="33" t="str">
        <f>IF(E173&lt;&gt;0,IF(D173&lt;&gt;"",D173*E173,E173),"")</f>
        <v/>
      </c>
    </row>
    <row r="174" spans="1:6" ht="16.2" customHeight="1">
      <c r="B174" s="52"/>
      <c r="C174" s="23"/>
      <c r="D174" s="24"/>
      <c r="F174" s="33" t="str">
        <f>IF(E174&lt;&gt;0,IF(D174&lt;&gt;"",D174*E174,E174),"")</f>
        <v/>
      </c>
    </row>
    <row r="175" spans="1:6" s="71" customFormat="1" ht="116.25" customHeight="1">
      <c r="A175" s="17" t="s">
        <v>34</v>
      </c>
      <c r="B175" s="52" t="s">
        <v>228</v>
      </c>
      <c r="C175" s="5" t="s">
        <v>36</v>
      </c>
      <c r="D175" s="24">
        <v>55.93</v>
      </c>
      <c r="E175" s="24"/>
      <c r="F175" s="33" t="str">
        <f t="shared" ref="F175" si="50">IF(E175&lt;&gt;0,IF(D175&lt;&gt;"",D175*E175,E175),"")</f>
        <v/>
      </c>
    </row>
    <row r="176" spans="1:6" ht="15.75" customHeight="1" thickBot="1">
      <c r="A176" s="7"/>
      <c r="B176" s="52"/>
      <c r="C176" s="23"/>
      <c r="D176" s="24"/>
      <c r="E176" s="58"/>
    </row>
    <row r="177" spans="1:6" ht="16.2" customHeight="1" thickBot="1">
      <c r="B177" s="105" t="s">
        <v>217</v>
      </c>
      <c r="C177" s="28"/>
      <c r="D177" s="73"/>
      <c r="E177" s="25"/>
      <c r="F177" s="39">
        <f>SUM(F147:F176)</f>
        <v>0</v>
      </c>
    </row>
    <row r="178" spans="1:6" ht="16.2" customHeight="1">
      <c r="B178" s="46"/>
      <c r="C178" s="28"/>
      <c r="E178" s="25"/>
      <c r="F178" s="25"/>
    </row>
    <row r="179" spans="1:6" ht="26.25" customHeight="1">
      <c r="B179" s="95" t="s">
        <v>218</v>
      </c>
      <c r="F179" s="33" t="str">
        <f t="shared" ref="F179" si="51">IF(E179&lt;&gt;0,IF(D179&lt;&gt;"",D179*E179,E179),"")</f>
        <v/>
      </c>
    </row>
    <row r="180" spans="1:6" ht="16.2" customHeight="1">
      <c r="B180" s="46"/>
      <c r="C180" s="28"/>
      <c r="E180" s="25"/>
      <c r="F180" s="25"/>
    </row>
    <row r="181" spans="1:6" s="71" customFormat="1" ht="104.25" customHeight="1">
      <c r="A181" s="15" t="s">
        <v>4</v>
      </c>
      <c r="B181" s="78" t="s">
        <v>251</v>
      </c>
      <c r="C181" s="23"/>
      <c r="D181" s="58"/>
      <c r="E181" s="58"/>
      <c r="F181" s="58"/>
    </row>
    <row r="182" spans="1:6">
      <c r="A182" s="7"/>
      <c r="B182" s="52" t="s">
        <v>230</v>
      </c>
      <c r="C182" s="80" t="s">
        <v>221</v>
      </c>
      <c r="D182" s="58">
        <v>1421.36</v>
      </c>
      <c r="E182" s="58"/>
      <c r="F182" s="33" t="str">
        <f>IF(E182&lt;&gt;0,IF(D182&lt;&gt;"",D182*E182,E182),"")</f>
        <v/>
      </c>
    </row>
    <row r="183" spans="1:6">
      <c r="A183" s="7"/>
      <c r="B183" s="52" t="s">
        <v>231</v>
      </c>
      <c r="C183" s="80" t="s">
        <v>232</v>
      </c>
      <c r="D183" s="58">
        <v>685.15</v>
      </c>
      <c r="E183" s="58"/>
      <c r="F183" s="33" t="str">
        <f>IF(E183&lt;&gt;0,IF(D183&lt;&gt;"",D183*E183,E183),"")</f>
        <v/>
      </c>
    </row>
    <row r="184" spans="1:6" ht="16.2" customHeight="1">
      <c r="B184" s="52"/>
      <c r="F184" s="33" t="str">
        <f t="shared" ref="F184" si="52">IF(E184&lt;&gt;0,IF(D184&lt;&gt;"",D184*E184,E184),"")</f>
        <v/>
      </c>
    </row>
    <row r="185" spans="1:6" ht="184.8">
      <c r="A185" s="15" t="s">
        <v>5</v>
      </c>
      <c r="B185" s="78" t="s">
        <v>141</v>
      </c>
      <c r="C185" s="23" t="s">
        <v>220</v>
      </c>
      <c r="D185" s="58">
        <v>32.58</v>
      </c>
      <c r="E185" s="58"/>
      <c r="F185" s="58" t="str">
        <f t="shared" ref="F185" si="53">IF(E185&lt;&gt;0,IF(D185&lt;&gt;"",D185*E185,E185),"")</f>
        <v/>
      </c>
    </row>
    <row r="186" spans="1:6" ht="16.2" customHeight="1">
      <c r="B186" s="52"/>
    </row>
    <row r="187" spans="1:6" s="16" customFormat="1" ht="161.25" customHeight="1">
      <c r="A187" s="15" t="s">
        <v>6</v>
      </c>
      <c r="B187" s="4" t="s">
        <v>249</v>
      </c>
      <c r="C187" s="23" t="s">
        <v>36</v>
      </c>
      <c r="D187" s="58">
        <v>248.13</v>
      </c>
      <c r="E187" s="33"/>
      <c r="F187" s="33">
        <f t="shared" ref="F187" si="54">D187*E187</f>
        <v>0</v>
      </c>
    </row>
    <row r="188" spans="1:6" s="16" customFormat="1" ht="17.25" customHeight="1">
      <c r="A188" s="15"/>
      <c r="B188" s="4"/>
      <c r="C188" s="80"/>
      <c r="D188" s="81"/>
      <c r="E188" s="33"/>
      <c r="F188" s="33"/>
    </row>
    <row r="189" spans="1:6" s="16" customFormat="1" ht="87.75" customHeight="1">
      <c r="A189" s="82" t="s">
        <v>7</v>
      </c>
      <c r="B189" s="4" t="s">
        <v>234</v>
      </c>
      <c r="C189" s="80" t="s">
        <v>221</v>
      </c>
      <c r="D189" s="58">
        <v>1421.36</v>
      </c>
      <c r="E189" s="58"/>
      <c r="F189" s="33">
        <f t="shared" ref="F189" si="55">D189*E189</f>
        <v>0</v>
      </c>
    </row>
    <row r="190" spans="1:6" s="16" customFormat="1" ht="21.75" customHeight="1">
      <c r="A190" s="82"/>
      <c r="B190" s="4"/>
      <c r="C190" s="80"/>
      <c r="D190" s="81"/>
      <c r="E190" s="33"/>
      <c r="F190" s="33"/>
    </row>
    <row r="191" spans="1:6" s="16" customFormat="1" ht="115.5" customHeight="1">
      <c r="A191" s="82" t="s">
        <v>12</v>
      </c>
      <c r="B191" s="4" t="s">
        <v>250</v>
      </c>
      <c r="C191" s="80"/>
      <c r="D191" s="58"/>
      <c r="E191" s="88"/>
      <c r="F191" s="33"/>
    </row>
    <row r="192" spans="1:6">
      <c r="A192" s="7"/>
      <c r="B192" s="52" t="s">
        <v>134</v>
      </c>
      <c r="C192" s="80" t="s">
        <v>221</v>
      </c>
      <c r="D192" s="58">
        <v>248.13</v>
      </c>
      <c r="E192" s="58"/>
      <c r="F192" s="33" t="str">
        <f>IF(E192&lt;&gt;0,IF(D192&lt;&gt;"",D192*E192,E192),"")</f>
        <v/>
      </c>
    </row>
    <row r="193" spans="1:6">
      <c r="A193" s="7"/>
      <c r="B193" s="52" t="s">
        <v>191</v>
      </c>
      <c r="C193" s="80" t="s">
        <v>221</v>
      </c>
      <c r="D193" s="58">
        <v>248.13</v>
      </c>
      <c r="E193" s="58"/>
      <c r="F193" s="33" t="str">
        <f>IF(E193&lt;&gt;0,IF(D193&lt;&gt;"",D193*E193,E193),"")</f>
        <v/>
      </c>
    </row>
    <row r="194" spans="1:6" s="16" customFormat="1" ht="17.25" customHeight="1">
      <c r="A194" s="15"/>
      <c r="B194" s="61"/>
      <c r="C194" s="79"/>
      <c r="D194" s="61"/>
      <c r="E194" s="33"/>
      <c r="F194" s="33"/>
    </row>
    <row r="195" spans="1:6" s="16" customFormat="1" ht="158.4">
      <c r="A195" s="82" t="s">
        <v>34</v>
      </c>
      <c r="B195" s="4" t="s">
        <v>254</v>
      </c>
      <c r="C195" s="80" t="s">
        <v>221</v>
      </c>
      <c r="D195" s="58">
        <v>1421.35</v>
      </c>
      <c r="E195" s="58"/>
      <c r="F195" s="33">
        <f t="shared" ref="F195" si="56">D195*E195</f>
        <v>0</v>
      </c>
    </row>
    <row r="196" spans="1:6" s="16" customFormat="1" ht="15.75" customHeight="1">
      <c r="A196" s="82"/>
      <c r="B196" s="4"/>
      <c r="C196" s="80"/>
      <c r="D196" s="81"/>
      <c r="E196" s="33"/>
      <c r="F196" s="33"/>
    </row>
    <row r="197" spans="1:6" s="16" customFormat="1" ht="178.5" customHeight="1">
      <c r="A197" s="15" t="s">
        <v>55</v>
      </c>
      <c r="B197" s="52" t="s">
        <v>248</v>
      </c>
      <c r="C197" s="80" t="s">
        <v>35</v>
      </c>
      <c r="D197" s="58">
        <v>20</v>
      </c>
      <c r="E197" s="58"/>
      <c r="F197" s="58" t="str">
        <f t="shared" ref="F197" si="57">IF(E197&lt;&gt;0,IF(D197&lt;&gt;"",D197*E197,E197),"")</f>
        <v/>
      </c>
    </row>
    <row r="198" spans="1:6" ht="16.5" customHeight="1">
      <c r="A198" s="15"/>
      <c r="B198" s="51"/>
      <c r="C198" s="23"/>
      <c r="D198" s="24"/>
      <c r="E198" s="35"/>
      <c r="F198" s="58"/>
    </row>
    <row r="199" spans="1:6" s="16" customFormat="1" ht="258.75" customHeight="1">
      <c r="A199" s="82" t="s">
        <v>58</v>
      </c>
      <c r="B199" s="78" t="s">
        <v>209</v>
      </c>
      <c r="C199" s="80" t="s">
        <v>221</v>
      </c>
      <c r="D199" s="58">
        <v>1421.36</v>
      </c>
      <c r="E199" s="58"/>
      <c r="F199" s="33">
        <f t="shared" ref="F199" si="58">D199*E199</f>
        <v>0</v>
      </c>
    </row>
    <row r="200" spans="1:6" s="16" customFormat="1" ht="18" customHeight="1">
      <c r="A200" s="82"/>
      <c r="B200" s="83"/>
      <c r="C200" s="80"/>
      <c r="D200" s="81"/>
      <c r="E200" s="58"/>
      <c r="F200" s="33"/>
    </row>
    <row r="201" spans="1:6" s="16" customFormat="1" ht="90.75" customHeight="1">
      <c r="A201" s="82" t="s">
        <v>215</v>
      </c>
      <c r="B201" s="4" t="s">
        <v>135</v>
      </c>
      <c r="C201" s="5" t="s">
        <v>10</v>
      </c>
      <c r="D201" s="24">
        <v>122.7</v>
      </c>
      <c r="E201" s="58"/>
      <c r="F201" s="33">
        <f t="shared" ref="F201" si="59">D201*E201</f>
        <v>0</v>
      </c>
    </row>
    <row r="202" spans="1:6" s="16" customFormat="1" ht="20.25" customHeight="1" thickBot="1">
      <c r="A202" s="82"/>
      <c r="B202" s="83"/>
      <c r="C202" s="80"/>
      <c r="D202" s="81"/>
      <c r="E202" s="33"/>
      <c r="F202" s="33"/>
    </row>
    <row r="203" spans="1:6" ht="16.2" customHeight="1" thickBot="1">
      <c r="B203" s="96" t="s">
        <v>177</v>
      </c>
      <c r="C203" s="28"/>
      <c r="D203" s="73"/>
      <c r="E203" s="25"/>
      <c r="F203" s="39">
        <f>SUM(F181:F202)</f>
        <v>0</v>
      </c>
    </row>
    <row r="204" spans="1:6" ht="16.2" customHeight="1">
      <c r="B204" s="83"/>
      <c r="F204" s="33" t="str">
        <f t="shared" ref="F204:F227" si="60">IF(E204&lt;&gt;0,IF(D204&lt;&gt;"",D204*E204,E204),"")</f>
        <v/>
      </c>
    </row>
    <row r="205" spans="1:6" ht="18.75" customHeight="1">
      <c r="B205" s="95" t="s">
        <v>178</v>
      </c>
      <c r="F205" s="33" t="str">
        <f t="shared" ref="F205:F208" si="61">IF(E205&lt;&gt;0,IF(D205&lt;&gt;"",D205*E205,E205),"")</f>
        <v/>
      </c>
    </row>
    <row r="206" spans="1:6" ht="16.2" customHeight="1">
      <c r="B206" s="83"/>
      <c r="F206" s="33" t="str">
        <f t="shared" si="61"/>
        <v/>
      </c>
    </row>
    <row r="207" spans="1:6" ht="270.75" customHeight="1">
      <c r="A207" s="1" t="s">
        <v>4</v>
      </c>
      <c r="B207" s="52" t="s">
        <v>233</v>
      </c>
      <c r="C207" s="5" t="s">
        <v>36</v>
      </c>
      <c r="D207" s="58">
        <v>492.11</v>
      </c>
      <c r="E207" s="58"/>
      <c r="F207" s="33" t="str">
        <f t="shared" si="61"/>
        <v/>
      </c>
    </row>
    <row r="208" spans="1:6" ht="16.2" customHeight="1">
      <c r="B208" s="52"/>
      <c r="F208" s="33" t="str">
        <f t="shared" si="61"/>
        <v/>
      </c>
    </row>
    <row r="209" spans="1:6" ht="79.2">
      <c r="A209" s="15" t="s">
        <v>5</v>
      </c>
      <c r="B209" s="78" t="s">
        <v>208</v>
      </c>
      <c r="C209" s="23" t="s">
        <v>36</v>
      </c>
      <c r="D209" s="58">
        <v>457.34</v>
      </c>
      <c r="E209" s="58"/>
      <c r="F209" s="58" t="str">
        <f t="shared" ref="F209" si="62">IF(E209&lt;&gt;0,IF(D209&lt;&gt;"",D209*E209,E209),"")</f>
        <v/>
      </c>
    </row>
    <row r="210" spans="1:6" s="16" customFormat="1" ht="20.25" customHeight="1" thickBot="1">
      <c r="A210" s="82"/>
      <c r="B210" s="83"/>
      <c r="C210" s="80"/>
      <c r="D210" s="81"/>
      <c r="E210" s="33"/>
      <c r="F210" s="33"/>
    </row>
    <row r="211" spans="1:6" ht="14.4" thickBot="1">
      <c r="B211" s="104" t="s">
        <v>179</v>
      </c>
      <c r="C211" s="28"/>
      <c r="D211" s="73"/>
      <c r="E211" s="25"/>
      <c r="F211" s="39">
        <f>SUM(F207:F210)</f>
        <v>0</v>
      </c>
    </row>
    <row r="212" spans="1:6" ht="16.2" customHeight="1">
      <c r="B212" s="83"/>
      <c r="F212" s="33" t="str">
        <f t="shared" ref="F212" si="63">IF(E212&lt;&gt;0,IF(D212&lt;&gt;"",D212*E212,E212),"")</f>
        <v/>
      </c>
    </row>
    <row r="213" spans="1:6" ht="29.25" customHeight="1">
      <c r="B213" s="48" t="s">
        <v>136</v>
      </c>
      <c r="F213" s="33" t="str">
        <f t="shared" si="60"/>
        <v/>
      </c>
    </row>
    <row r="214" spans="1:6" ht="16.2" customHeight="1">
      <c r="B214" s="83"/>
      <c r="F214" s="33" t="str">
        <f t="shared" ref="F214" si="64">IF(E214&lt;&gt;0,IF(D214&lt;&gt;"",D214*E214,E214),"")</f>
        <v/>
      </c>
    </row>
    <row r="215" spans="1:6" s="71" customFormat="1" ht="130.5" customHeight="1">
      <c r="A215" s="15" t="s">
        <v>4</v>
      </c>
      <c r="B215" s="78" t="s">
        <v>241</v>
      </c>
      <c r="C215" s="23" t="s">
        <v>36</v>
      </c>
      <c r="D215" s="58">
        <v>311.98</v>
      </c>
      <c r="E215" s="58"/>
      <c r="F215" s="58" t="str">
        <f t="shared" si="60"/>
        <v/>
      </c>
    </row>
    <row r="216" spans="1:6" ht="16.2" customHeight="1">
      <c r="B216" s="52"/>
      <c r="F216" s="33" t="str">
        <f t="shared" si="60"/>
        <v/>
      </c>
    </row>
    <row r="217" spans="1:6" ht="118.8">
      <c r="A217" s="15" t="s">
        <v>5</v>
      </c>
      <c r="B217" s="78" t="s">
        <v>140</v>
      </c>
      <c r="C217" s="23"/>
      <c r="E217" s="58"/>
      <c r="F217" s="58"/>
    </row>
    <row r="218" spans="1:6" s="16" customFormat="1">
      <c r="A218" s="17"/>
      <c r="B218" s="52" t="s">
        <v>137</v>
      </c>
      <c r="C218" s="23" t="s">
        <v>10</v>
      </c>
      <c r="D218" s="24">
        <v>90.4</v>
      </c>
      <c r="E218" s="24"/>
      <c r="F218" s="58" t="str">
        <f t="shared" si="60"/>
        <v/>
      </c>
    </row>
    <row r="219" spans="1:6" s="16" customFormat="1">
      <c r="A219" s="17"/>
      <c r="B219" s="52" t="s">
        <v>138</v>
      </c>
      <c r="C219" s="23" t="s">
        <v>35</v>
      </c>
      <c r="D219" s="24">
        <v>6</v>
      </c>
      <c r="E219" s="24"/>
      <c r="F219" s="58" t="str">
        <f t="shared" si="60"/>
        <v/>
      </c>
    </row>
    <row r="220" spans="1:6" s="16" customFormat="1">
      <c r="A220" s="17"/>
      <c r="B220" s="52" t="s">
        <v>139</v>
      </c>
      <c r="C220" s="23" t="s">
        <v>35</v>
      </c>
      <c r="D220" s="24">
        <v>6</v>
      </c>
      <c r="E220" s="24"/>
      <c r="F220" s="58" t="str">
        <f t="shared" si="60"/>
        <v/>
      </c>
    </row>
    <row r="221" spans="1:6" ht="16.2" customHeight="1">
      <c r="B221" s="52"/>
      <c r="F221" s="33" t="str">
        <f t="shared" ref="F221" si="65">IF(E221&lt;&gt;0,IF(D221&lt;&gt;"",D221*E221,E221),"")</f>
        <v/>
      </c>
    </row>
    <row r="222" spans="1:6" ht="79.2">
      <c r="A222" s="15" t="s">
        <v>6</v>
      </c>
      <c r="B222" s="52" t="s">
        <v>200</v>
      </c>
      <c r="C222" s="23" t="s">
        <v>10</v>
      </c>
      <c r="D222" s="24">
        <v>82.96</v>
      </c>
      <c r="E222" s="24"/>
      <c r="F222" s="58" t="str">
        <f>IF(E222&lt;&gt;0,IF(D222&lt;&gt;"",D222*E222,E222),"")</f>
        <v/>
      </c>
    </row>
    <row r="223" spans="1:6" ht="22.5" customHeight="1" thickBot="1">
      <c r="B223" s="52"/>
    </row>
    <row r="224" spans="1:6" ht="27" thickBot="1">
      <c r="B224" s="104" t="s">
        <v>136</v>
      </c>
      <c r="C224" s="28"/>
      <c r="D224" s="73"/>
      <c r="E224" s="25"/>
      <c r="F224" s="39">
        <f>SUM(F215:F223)</f>
        <v>0</v>
      </c>
    </row>
    <row r="225" spans="1:6" ht="16.2" customHeight="1">
      <c r="B225" s="83"/>
      <c r="F225" s="33" t="str">
        <f t="shared" ref="F225" si="66">IF(E225&lt;&gt;0,IF(D225&lt;&gt;"",D225*E225,E225),"")</f>
        <v/>
      </c>
    </row>
    <row r="226" spans="1:6" ht="25.2" customHeight="1">
      <c r="A226" s="2"/>
      <c r="B226" s="95" t="s">
        <v>62</v>
      </c>
      <c r="F226" s="33" t="str">
        <f t="shared" si="60"/>
        <v/>
      </c>
    </row>
    <row r="227" spans="1:6" ht="16.2" customHeight="1">
      <c r="B227" s="83"/>
      <c r="F227" s="33" t="str">
        <f t="shared" si="60"/>
        <v/>
      </c>
    </row>
    <row r="228" spans="1:6" s="16" customFormat="1" ht="119.25" customHeight="1">
      <c r="A228" s="17" t="s">
        <v>4</v>
      </c>
      <c r="B228" s="52" t="s">
        <v>223</v>
      </c>
      <c r="C228" s="23"/>
      <c r="D228" s="24"/>
      <c r="E228" s="58"/>
      <c r="F228" s="58"/>
    </row>
    <row r="229" spans="1:6" s="16" customFormat="1" ht="16.5" customHeight="1">
      <c r="A229" s="15"/>
      <c r="B229" s="97" t="s">
        <v>210</v>
      </c>
      <c r="C229" s="23" t="s">
        <v>10</v>
      </c>
      <c r="D229" s="24">
        <v>91.94</v>
      </c>
      <c r="E229" s="58"/>
      <c r="F229" s="58" t="str">
        <f t="shared" ref="F229" si="67">IF(E229&lt;&gt;0,IF(D229&lt;&gt;"",D229*E229,E229),"")</f>
        <v/>
      </c>
    </row>
    <row r="230" spans="1:6" s="16" customFormat="1" ht="15.75" customHeight="1">
      <c r="A230" s="15"/>
      <c r="B230" s="97" t="s">
        <v>211</v>
      </c>
      <c r="C230" s="23" t="s">
        <v>10</v>
      </c>
      <c r="D230" s="24">
        <v>133.54</v>
      </c>
      <c r="E230" s="58"/>
      <c r="F230" s="58" t="str">
        <f t="shared" ref="F230:F233" si="68">IF(E230&lt;&gt;0,IF(D230&lt;&gt;"",D230*E230,E230),"")</f>
        <v/>
      </c>
    </row>
    <row r="231" spans="1:6" s="16" customFormat="1" ht="16.5" customHeight="1">
      <c r="A231" s="15"/>
      <c r="B231" s="97" t="s">
        <v>240</v>
      </c>
      <c r="C231" s="23" t="s">
        <v>10</v>
      </c>
      <c r="D231" s="18">
        <v>196.62</v>
      </c>
      <c r="E231" s="58"/>
      <c r="F231" s="58" t="str">
        <f t="shared" si="68"/>
        <v/>
      </c>
    </row>
    <row r="232" spans="1:6" s="16" customFormat="1" ht="16.5" customHeight="1">
      <c r="A232" s="15"/>
      <c r="B232" s="97" t="s">
        <v>212</v>
      </c>
      <c r="C232" s="23" t="s">
        <v>10</v>
      </c>
      <c r="D232" s="24">
        <v>152.66</v>
      </c>
      <c r="E232" s="58"/>
      <c r="F232" s="58" t="str">
        <f t="shared" ref="F232" si="69">IF(E232&lt;&gt;0,IF(D232&lt;&gt;"",D232*E232,E232),"")</f>
        <v/>
      </c>
    </row>
    <row r="233" spans="1:6" s="16" customFormat="1" ht="18" customHeight="1">
      <c r="A233" s="15"/>
      <c r="B233" s="97" t="s">
        <v>213</v>
      </c>
      <c r="C233" s="23" t="s">
        <v>10</v>
      </c>
      <c r="D233" s="24">
        <v>166.58</v>
      </c>
      <c r="E233" s="58"/>
      <c r="F233" s="58" t="str">
        <f t="shared" si="68"/>
        <v/>
      </c>
    </row>
    <row r="234" spans="1:6" s="16" customFormat="1" ht="18" customHeight="1">
      <c r="A234" s="15"/>
      <c r="B234" s="97" t="s">
        <v>202</v>
      </c>
      <c r="C234" s="23" t="s">
        <v>10</v>
      </c>
      <c r="D234" s="24">
        <v>46.91</v>
      </c>
      <c r="E234" s="58"/>
      <c r="F234" s="58" t="str">
        <f t="shared" ref="F234" si="70">IF(E234&lt;&gt;0,IF(D234&lt;&gt;"",D234*E234,E234),"")</f>
        <v/>
      </c>
    </row>
    <row r="235" spans="1:6" s="16" customFormat="1" ht="18" customHeight="1">
      <c r="A235" s="15"/>
      <c r="B235" s="97" t="s">
        <v>222</v>
      </c>
      <c r="C235" s="23" t="s">
        <v>10</v>
      </c>
      <c r="D235" s="24">
        <v>227.04</v>
      </c>
      <c r="E235" s="58"/>
      <c r="F235" s="58" t="str">
        <f t="shared" ref="F235" si="71">IF(E235&lt;&gt;0,IF(D235&lt;&gt;"",D235*E235,E235),"")</f>
        <v/>
      </c>
    </row>
    <row r="236" spans="1:6" ht="14.25" customHeight="1">
      <c r="A236" s="7"/>
      <c r="B236" s="52"/>
      <c r="D236" s="24"/>
    </row>
    <row r="237" spans="1:6" s="16" customFormat="1" ht="102.75" customHeight="1">
      <c r="A237" s="92" t="s">
        <v>5</v>
      </c>
      <c r="B237" s="78" t="s">
        <v>224</v>
      </c>
      <c r="C237" s="23" t="s">
        <v>10</v>
      </c>
      <c r="D237" s="24">
        <v>16.95</v>
      </c>
      <c r="E237" s="58"/>
      <c r="F237" s="58" t="str">
        <f t="shared" ref="F237" si="72">IF(E237&lt;&gt;0,IF(D237&lt;&gt;"",D237*E237,E237),"")</f>
        <v/>
      </c>
    </row>
    <row r="238" spans="1:6" s="16" customFormat="1" ht="19.5" customHeight="1">
      <c r="A238" s="15"/>
      <c r="B238" s="97"/>
      <c r="C238" s="23"/>
      <c r="D238" s="24"/>
      <c r="E238" s="58"/>
      <c r="F238" s="58"/>
    </row>
    <row r="239" spans="1:6" ht="130.5" customHeight="1">
      <c r="A239" s="82" t="s">
        <v>6</v>
      </c>
      <c r="B239" s="4" t="s">
        <v>225</v>
      </c>
      <c r="C239" s="22"/>
      <c r="D239" s="18"/>
    </row>
    <row r="240" spans="1:6" ht="17.25" customHeight="1">
      <c r="B240" s="94" t="s">
        <v>203</v>
      </c>
      <c r="C240" s="5" t="s">
        <v>10</v>
      </c>
      <c r="D240" s="18">
        <v>363.86</v>
      </c>
      <c r="E240" s="58"/>
      <c r="F240" s="33" t="str">
        <f t="shared" ref="F240:F241" si="73">IF(E240&lt;&gt;0,IF(D240&lt;&gt;"",D240*E240,E240),"")</f>
        <v/>
      </c>
    </row>
    <row r="241" spans="1:6" ht="18" customHeight="1">
      <c r="B241" s="94" t="s">
        <v>204</v>
      </c>
      <c r="C241" s="5" t="s">
        <v>10</v>
      </c>
      <c r="D241" s="18">
        <v>196.62</v>
      </c>
      <c r="E241" s="58"/>
      <c r="F241" s="33" t="str">
        <f t="shared" si="73"/>
        <v/>
      </c>
    </row>
    <row r="242" spans="1:6" ht="19.5" customHeight="1">
      <c r="B242" s="94"/>
      <c r="D242" s="18"/>
    </row>
    <row r="243" spans="1:6" ht="117" customHeight="1">
      <c r="A243" s="7" t="s">
        <v>7</v>
      </c>
      <c r="B243" s="52" t="s">
        <v>201</v>
      </c>
      <c r="C243" s="5" t="s">
        <v>10</v>
      </c>
      <c r="D243" s="24">
        <v>312.83999999999997</v>
      </c>
      <c r="E243" s="58"/>
      <c r="F243" s="33" t="str">
        <f>IF(E243&lt;&gt;0,IF(D243&lt;&gt;"",D243*E243,E243),"")</f>
        <v/>
      </c>
    </row>
    <row r="244" spans="1:6">
      <c r="A244" s="7"/>
      <c r="B244" s="52"/>
      <c r="D244" s="24"/>
    </row>
    <row r="245" spans="1:6" s="16" customFormat="1" ht="105.75" customHeight="1">
      <c r="A245" s="17" t="s">
        <v>12</v>
      </c>
      <c r="B245" s="52" t="s">
        <v>236</v>
      </c>
      <c r="C245" s="23" t="s">
        <v>10</v>
      </c>
      <c r="D245" s="24">
        <v>32.43</v>
      </c>
      <c r="E245" s="58"/>
      <c r="F245" s="58" t="str">
        <f>IF(E245&lt;&gt;0,IF(D245&lt;&gt;"",D245*E245,E245),"")</f>
        <v/>
      </c>
    </row>
    <row r="246" spans="1:6" s="16" customFormat="1">
      <c r="A246" s="17"/>
      <c r="B246" s="52"/>
      <c r="C246" s="23"/>
      <c r="D246" s="24"/>
      <c r="E246" s="58"/>
      <c r="F246" s="58"/>
    </row>
    <row r="247" spans="1:6" s="16" customFormat="1" ht="105.6">
      <c r="A247" s="17" t="s">
        <v>13</v>
      </c>
      <c r="B247" s="52" t="s">
        <v>237</v>
      </c>
      <c r="C247" s="23" t="s">
        <v>35</v>
      </c>
      <c r="D247" s="24">
        <v>20</v>
      </c>
      <c r="E247" s="58"/>
      <c r="F247" s="58" t="str">
        <f>IF(E247&lt;&gt;0,IF(D247&lt;&gt;"",D247*E247,E247),"")</f>
        <v/>
      </c>
    </row>
    <row r="248" spans="1:6" s="16" customFormat="1" ht="13.8" thickBot="1">
      <c r="A248" s="17"/>
      <c r="B248" s="52"/>
      <c r="C248" s="23"/>
      <c r="D248" s="24"/>
      <c r="E248" s="58"/>
      <c r="F248" s="58"/>
    </row>
    <row r="249" spans="1:6" ht="16.2" customHeight="1" thickBot="1">
      <c r="B249" s="96" t="s">
        <v>63</v>
      </c>
      <c r="C249" s="28"/>
      <c r="D249" s="73"/>
      <c r="E249" s="25"/>
      <c r="F249" s="39">
        <f>SUM(F228:F247)</f>
        <v>0</v>
      </c>
    </row>
    <row r="250" spans="1:6" ht="16.2" customHeight="1">
      <c r="B250" s="46"/>
      <c r="C250" s="28"/>
      <c r="E250" s="25"/>
      <c r="F250" s="25"/>
    </row>
    <row r="251" spans="1:6" ht="13.8">
      <c r="B251" s="48" t="s">
        <v>180</v>
      </c>
      <c r="C251" s="28"/>
      <c r="D251" s="73"/>
      <c r="E251" s="25"/>
      <c r="F251" s="25"/>
    </row>
    <row r="252" spans="1:6" ht="13.8">
      <c r="B252" s="48"/>
      <c r="C252" s="28"/>
      <c r="D252" s="73"/>
      <c r="E252" s="25"/>
      <c r="F252" s="25"/>
    </row>
    <row r="253" spans="1:6" ht="174.75" customHeight="1">
      <c r="A253" s="82" t="s">
        <v>4</v>
      </c>
      <c r="B253" s="4" t="s">
        <v>226</v>
      </c>
      <c r="C253" s="22"/>
      <c r="D253" s="18"/>
    </row>
    <row r="254" spans="1:6" s="16" customFormat="1">
      <c r="A254" s="15"/>
      <c r="B254" s="84" t="s">
        <v>110</v>
      </c>
      <c r="C254" s="85" t="s">
        <v>35</v>
      </c>
      <c r="D254" s="24">
        <v>14</v>
      </c>
      <c r="E254" s="21"/>
      <c r="F254" s="58" t="str">
        <f>IF(E254&lt;&gt;0,IF(D254&lt;&gt;"",D254*E254,E254),"")</f>
        <v/>
      </c>
    </row>
    <row r="255" spans="1:6" s="16" customFormat="1">
      <c r="A255" s="15"/>
      <c r="B255" s="84" t="s">
        <v>111</v>
      </c>
      <c r="C255" s="85" t="s">
        <v>35</v>
      </c>
      <c r="D255" s="24">
        <v>65</v>
      </c>
      <c r="E255" s="21"/>
      <c r="F255" s="58" t="str">
        <f>IF(E255&lt;&gt;0,IF(D255&lt;&gt;"",D255*E255,E255),"")</f>
        <v/>
      </c>
    </row>
    <row r="256" spans="1:6" s="16" customFormat="1">
      <c r="A256" s="15"/>
      <c r="B256" s="84" t="s">
        <v>112</v>
      </c>
      <c r="C256" s="85" t="s">
        <v>35</v>
      </c>
      <c r="D256" s="24">
        <v>8</v>
      </c>
      <c r="E256" s="21"/>
      <c r="F256" s="58" t="str">
        <f>IF(E256&lt;&gt;0,IF(D256&lt;&gt;"",D256*E256,E256),"")</f>
        <v/>
      </c>
    </row>
    <row r="257" spans="1:6" s="14" customFormat="1">
      <c r="A257" s="17"/>
      <c r="B257" s="52"/>
      <c r="C257" s="23"/>
      <c r="D257" s="24"/>
      <c r="E257" s="24"/>
      <c r="F257" s="33"/>
    </row>
    <row r="258" spans="1:6" s="16" customFormat="1" ht="131.25" customHeight="1">
      <c r="A258" s="92" t="s">
        <v>6</v>
      </c>
      <c r="B258" s="52" t="s">
        <v>227</v>
      </c>
      <c r="C258" s="80"/>
      <c r="D258" s="24"/>
      <c r="E258" s="58"/>
      <c r="F258" s="58"/>
    </row>
    <row r="259" spans="1:6" s="16" customFormat="1">
      <c r="A259" s="93"/>
      <c r="B259" s="84" t="s">
        <v>104</v>
      </c>
      <c r="C259" s="85" t="s">
        <v>35</v>
      </c>
      <c r="D259" s="24">
        <v>8</v>
      </c>
      <c r="E259" s="21"/>
      <c r="F259" s="58" t="str">
        <f t="shared" ref="F259:F264" si="74">IF(E259&lt;&gt;0,IF(D259&lt;&gt;"",D259*E259,E259),"")</f>
        <v/>
      </c>
    </row>
    <row r="260" spans="1:6" s="16" customFormat="1">
      <c r="A260" s="93"/>
      <c r="B260" s="84" t="s">
        <v>105</v>
      </c>
      <c r="C260" s="85" t="s">
        <v>35</v>
      </c>
      <c r="D260" s="24">
        <v>1</v>
      </c>
      <c r="E260" s="21"/>
      <c r="F260" s="58" t="str">
        <f t="shared" si="74"/>
        <v/>
      </c>
    </row>
    <row r="261" spans="1:6" s="16" customFormat="1">
      <c r="A261" s="93"/>
      <c r="B261" s="84" t="s">
        <v>106</v>
      </c>
      <c r="C261" s="85" t="s">
        <v>35</v>
      </c>
      <c r="D261" s="24">
        <v>2</v>
      </c>
      <c r="E261" s="21"/>
      <c r="F261" s="58" t="str">
        <f t="shared" si="74"/>
        <v/>
      </c>
    </row>
    <row r="262" spans="1:6" s="16" customFormat="1">
      <c r="A262" s="93"/>
      <c r="B262" s="84" t="s">
        <v>107</v>
      </c>
      <c r="C262" s="85" t="s">
        <v>35</v>
      </c>
      <c r="D262" s="24">
        <v>2</v>
      </c>
      <c r="E262" s="21"/>
      <c r="F262" s="58" t="str">
        <f t="shared" si="74"/>
        <v/>
      </c>
    </row>
    <row r="263" spans="1:6" s="16" customFormat="1">
      <c r="A263" s="93"/>
      <c r="B263" s="84" t="s">
        <v>108</v>
      </c>
      <c r="C263" s="85" t="s">
        <v>35</v>
      </c>
      <c r="D263" s="24">
        <v>5</v>
      </c>
      <c r="E263" s="21"/>
      <c r="F263" s="58" t="str">
        <f t="shared" si="74"/>
        <v/>
      </c>
    </row>
    <row r="264" spans="1:6" s="16" customFormat="1">
      <c r="A264" s="93"/>
      <c r="B264" s="84" t="s">
        <v>109</v>
      </c>
      <c r="C264" s="85" t="s">
        <v>35</v>
      </c>
      <c r="D264" s="24">
        <v>1</v>
      </c>
      <c r="E264" s="21"/>
      <c r="F264" s="58" t="str">
        <f t="shared" si="74"/>
        <v/>
      </c>
    </row>
    <row r="265" spans="1:6" ht="13.8" thickBot="1">
      <c r="B265" s="84"/>
      <c r="C265" s="85"/>
      <c r="D265" s="18"/>
      <c r="E265" s="21"/>
    </row>
    <row r="266" spans="1:6" ht="13.8" thickBot="1">
      <c r="B266" s="105" t="s">
        <v>181</v>
      </c>
      <c r="C266" s="28"/>
      <c r="D266" s="25"/>
      <c r="E266" s="25"/>
      <c r="F266" s="39">
        <f>SUM(F253:F264)</f>
        <v>0</v>
      </c>
    </row>
    <row r="267" spans="1:6" ht="16.2" customHeight="1"/>
    <row r="268" spans="1:6" ht="25.2" customHeight="1">
      <c r="A268" s="2"/>
      <c r="B268" s="95" t="s">
        <v>182</v>
      </c>
    </row>
    <row r="269" spans="1:6" ht="16.2" customHeight="1"/>
    <row r="270" spans="1:6" s="62" customFormat="1" ht="159" customHeight="1">
      <c r="A270" s="1" t="s">
        <v>4</v>
      </c>
      <c r="B270" s="64" t="s">
        <v>189</v>
      </c>
      <c r="C270" s="5"/>
      <c r="D270" s="24"/>
      <c r="E270" s="33"/>
      <c r="F270" s="65"/>
    </row>
    <row r="271" spans="1:6" s="62" customFormat="1" ht="17.25" customHeight="1">
      <c r="A271" s="6"/>
      <c r="B271" s="91" t="s">
        <v>147</v>
      </c>
      <c r="C271" s="5" t="s">
        <v>35</v>
      </c>
      <c r="D271" s="24">
        <v>2</v>
      </c>
      <c r="E271" s="66"/>
      <c r="F271" s="33" t="str">
        <f t="shared" ref="F271:F274" si="75">IF(E271&lt;&gt;0,IF(D271&lt;&gt;"",D271*E271,E271),"")</f>
        <v/>
      </c>
    </row>
    <row r="272" spans="1:6" s="62" customFormat="1" ht="17.25" customHeight="1">
      <c r="A272" s="6"/>
      <c r="B272" s="91" t="s">
        <v>146</v>
      </c>
      <c r="C272" s="5" t="s">
        <v>35</v>
      </c>
      <c r="D272" s="24">
        <v>2</v>
      </c>
      <c r="E272" s="66"/>
      <c r="F272" s="33" t="str">
        <f t="shared" ref="F272" si="76">IF(E272&lt;&gt;0,IF(D272&lt;&gt;"",D272*E272,E272),"")</f>
        <v/>
      </c>
    </row>
    <row r="273" spans="1:6" s="62" customFormat="1" ht="17.25" customHeight="1">
      <c r="A273" s="6"/>
      <c r="B273" s="51" t="s">
        <v>243</v>
      </c>
      <c r="C273" s="5" t="s">
        <v>35</v>
      </c>
      <c r="D273" s="24">
        <v>4</v>
      </c>
      <c r="E273" s="66"/>
      <c r="F273" s="33" t="str">
        <f>IF(E273&lt;&gt;0,IF(D273&lt;&gt;"",D273*E273,E273),"")</f>
        <v/>
      </c>
    </row>
    <row r="274" spans="1:6" s="62" customFormat="1" ht="18" customHeight="1">
      <c r="A274" s="6"/>
      <c r="B274" s="91" t="s">
        <v>145</v>
      </c>
      <c r="C274" s="5" t="s">
        <v>35</v>
      </c>
      <c r="D274" s="24">
        <v>4</v>
      </c>
      <c r="E274" s="66"/>
      <c r="F274" s="33" t="str">
        <f t="shared" si="75"/>
        <v/>
      </c>
    </row>
    <row r="275" spans="1:6" s="62" customFormat="1" ht="14.25" customHeight="1">
      <c r="A275" s="17"/>
      <c r="B275" s="52"/>
      <c r="C275" s="23"/>
      <c r="D275" s="24"/>
      <c r="E275" s="24"/>
      <c r="F275" s="33"/>
    </row>
    <row r="276" spans="1:6" s="62" customFormat="1" ht="172.5" customHeight="1">
      <c r="A276" s="1" t="s">
        <v>5</v>
      </c>
      <c r="B276" s="64" t="s">
        <v>144</v>
      </c>
      <c r="C276" s="5"/>
      <c r="D276" s="24"/>
      <c r="E276" s="33"/>
      <c r="F276" s="65"/>
    </row>
    <row r="277" spans="1:6" s="62" customFormat="1" ht="30.75" customHeight="1">
      <c r="A277" s="6"/>
      <c r="B277" s="91" t="s">
        <v>148</v>
      </c>
      <c r="C277" s="23" t="s">
        <v>35</v>
      </c>
      <c r="D277" s="24">
        <v>8</v>
      </c>
      <c r="E277" s="66"/>
      <c r="F277" s="33" t="str">
        <f t="shared" ref="F277:F286" si="77">IF(E277&lt;&gt;0,IF(D277&lt;&gt;"",D277*E277,E277),"")</f>
        <v/>
      </c>
    </row>
    <row r="278" spans="1:6" s="62" customFormat="1" ht="30" customHeight="1">
      <c r="A278" s="6"/>
      <c r="B278" s="91" t="s">
        <v>150</v>
      </c>
      <c r="C278" s="23" t="s">
        <v>35</v>
      </c>
      <c r="D278" s="24">
        <v>1</v>
      </c>
      <c r="E278" s="66"/>
      <c r="F278" s="33" t="str">
        <f t="shared" ref="F278" si="78">IF(E278&lt;&gt;0,IF(D278&lt;&gt;"",D278*E278,E278),"")</f>
        <v/>
      </c>
    </row>
    <row r="279" spans="1:6" s="62" customFormat="1" ht="30" customHeight="1">
      <c r="A279" s="6"/>
      <c r="B279" s="91" t="s">
        <v>149</v>
      </c>
      <c r="C279" s="23" t="s">
        <v>35</v>
      </c>
      <c r="D279" s="24">
        <v>2</v>
      </c>
      <c r="E279" s="66"/>
      <c r="F279" s="33" t="str">
        <f t="shared" ref="F279" si="79">IF(E279&lt;&gt;0,IF(D279&lt;&gt;"",D279*E279,E279),"")</f>
        <v/>
      </c>
    </row>
    <row r="280" spans="1:6" s="62" customFormat="1" ht="30" customHeight="1">
      <c r="A280" s="6"/>
      <c r="B280" s="91" t="s">
        <v>151</v>
      </c>
      <c r="C280" s="23" t="s">
        <v>35</v>
      </c>
      <c r="D280" s="24">
        <v>2</v>
      </c>
      <c r="E280" s="66"/>
      <c r="F280" s="33" t="str">
        <f t="shared" ref="F280:F281" si="80">IF(E280&lt;&gt;0,IF(D280&lt;&gt;"",D280*E280,E280),"")</f>
        <v/>
      </c>
    </row>
    <row r="281" spans="1:6" s="62" customFormat="1" ht="30" customHeight="1">
      <c r="A281" s="6"/>
      <c r="B281" s="91" t="s">
        <v>152</v>
      </c>
      <c r="C281" s="23" t="s">
        <v>35</v>
      </c>
      <c r="D281" s="24">
        <v>5</v>
      </c>
      <c r="E281" s="66"/>
      <c r="F281" s="33" t="str">
        <f t="shared" si="80"/>
        <v/>
      </c>
    </row>
    <row r="282" spans="1:6" s="62" customFormat="1" ht="17.25" customHeight="1">
      <c r="A282" s="6"/>
      <c r="B282" s="91" t="s">
        <v>153</v>
      </c>
      <c r="C282" s="23" t="s">
        <v>35</v>
      </c>
      <c r="D282" s="24">
        <v>1</v>
      </c>
      <c r="E282" s="66"/>
      <c r="F282" s="33" t="str">
        <f t="shared" si="77"/>
        <v/>
      </c>
    </row>
    <row r="283" spans="1:6" s="62" customFormat="1" ht="30" customHeight="1">
      <c r="A283" s="6"/>
      <c r="B283" s="91" t="s">
        <v>154</v>
      </c>
      <c r="C283" s="23" t="s">
        <v>35</v>
      </c>
      <c r="D283" s="24">
        <v>1</v>
      </c>
      <c r="E283" s="66"/>
      <c r="F283" s="33" t="str">
        <f t="shared" si="77"/>
        <v/>
      </c>
    </row>
    <row r="284" spans="1:6" s="62" customFormat="1" ht="17.25" customHeight="1">
      <c r="A284" s="6"/>
      <c r="B284" s="91" t="s">
        <v>157</v>
      </c>
      <c r="C284" s="23" t="s">
        <v>35</v>
      </c>
      <c r="D284" s="24">
        <v>2</v>
      </c>
      <c r="E284" s="66"/>
      <c r="F284" s="33" t="str">
        <f>IF(E284&lt;&gt;0,IF(D284&lt;&gt;"",D284*E284,E284),"")</f>
        <v/>
      </c>
    </row>
    <row r="285" spans="1:6" s="62" customFormat="1" ht="31.5" customHeight="1">
      <c r="A285" s="6"/>
      <c r="B285" s="91" t="s">
        <v>166</v>
      </c>
      <c r="C285" s="23" t="s">
        <v>35</v>
      </c>
      <c r="D285" s="24">
        <v>4</v>
      </c>
      <c r="E285" s="66"/>
      <c r="F285" s="33" t="str">
        <f t="shared" si="77"/>
        <v/>
      </c>
    </row>
    <row r="286" spans="1:6" s="62" customFormat="1" ht="17.25" customHeight="1">
      <c r="A286" s="6"/>
      <c r="B286" s="91" t="s">
        <v>167</v>
      </c>
      <c r="C286" s="23" t="s">
        <v>35</v>
      </c>
      <c r="D286" s="24">
        <v>8</v>
      </c>
      <c r="E286" s="66"/>
      <c r="F286" s="33" t="str">
        <f t="shared" si="77"/>
        <v/>
      </c>
    </row>
    <row r="287" spans="1:6" s="62" customFormat="1" ht="17.25" customHeight="1">
      <c r="A287" s="6"/>
      <c r="B287" s="91" t="s">
        <v>156</v>
      </c>
      <c r="C287" s="23" t="s">
        <v>35</v>
      </c>
      <c r="D287" s="24">
        <v>5</v>
      </c>
      <c r="E287" s="66"/>
      <c r="F287" s="33" t="str">
        <f t="shared" ref="F287" si="81">IF(E287&lt;&gt;0,IF(D287&lt;&gt;"",D287*E287,E287),"")</f>
        <v/>
      </c>
    </row>
    <row r="288" spans="1:6" s="62" customFormat="1" ht="17.25" customHeight="1">
      <c r="A288" s="6"/>
      <c r="B288" s="91" t="s">
        <v>155</v>
      </c>
      <c r="C288" s="23" t="s">
        <v>35</v>
      </c>
      <c r="D288" s="24">
        <v>10</v>
      </c>
      <c r="E288" s="66"/>
      <c r="F288" s="33" t="str">
        <f t="shared" ref="F288" si="82">IF(E288&lt;&gt;0,IF(D288&lt;&gt;"",D288*E288,E288),"")</f>
        <v/>
      </c>
    </row>
    <row r="289" spans="1:6" s="62" customFormat="1" ht="17.25" customHeight="1">
      <c r="A289" s="6"/>
      <c r="B289" s="91" t="s">
        <v>158</v>
      </c>
      <c r="C289" s="23" t="s">
        <v>35</v>
      </c>
      <c r="D289" s="24">
        <v>20</v>
      </c>
      <c r="E289" s="66"/>
      <c r="F289" s="33" t="str">
        <f t="shared" ref="F289:F298" si="83">IF(E289&lt;&gt;0,IF(D289&lt;&gt;"",D289*E289,E289),"")</f>
        <v/>
      </c>
    </row>
    <row r="290" spans="1:6" s="62" customFormat="1" ht="18" customHeight="1">
      <c r="A290" s="6"/>
      <c r="B290" s="91" t="s">
        <v>159</v>
      </c>
      <c r="C290" s="23" t="s">
        <v>35</v>
      </c>
      <c r="D290" s="24">
        <v>19</v>
      </c>
      <c r="E290" s="66"/>
      <c r="F290" s="33" t="str">
        <f t="shared" si="83"/>
        <v/>
      </c>
    </row>
    <row r="291" spans="1:6" s="62" customFormat="1" ht="30" customHeight="1">
      <c r="A291" s="6"/>
      <c r="B291" s="91" t="s">
        <v>161</v>
      </c>
      <c r="C291" s="23" t="s">
        <v>35</v>
      </c>
      <c r="D291" s="24">
        <v>1</v>
      </c>
      <c r="E291" s="66"/>
      <c r="F291" s="33" t="str">
        <f t="shared" ref="F291:F292" si="84">IF(E291&lt;&gt;0,IF(D291&lt;&gt;"",D291*E291,E291),"")</f>
        <v/>
      </c>
    </row>
    <row r="292" spans="1:6" s="62" customFormat="1" ht="17.25" customHeight="1">
      <c r="A292" s="6"/>
      <c r="B292" s="91" t="s">
        <v>160</v>
      </c>
      <c r="C292" s="23" t="s">
        <v>35</v>
      </c>
      <c r="D292" s="24">
        <v>5</v>
      </c>
      <c r="E292" s="66"/>
      <c r="F292" s="33" t="str">
        <f t="shared" si="84"/>
        <v/>
      </c>
    </row>
    <row r="293" spans="1:6" s="62" customFormat="1" ht="17.25" customHeight="1">
      <c r="A293" s="6"/>
      <c r="B293" s="91" t="s">
        <v>162</v>
      </c>
      <c r="C293" s="23" t="s">
        <v>35</v>
      </c>
      <c r="D293" s="24">
        <v>5</v>
      </c>
      <c r="E293" s="66"/>
      <c r="F293" s="33" t="str">
        <f t="shared" ref="F293:F294" si="85">IF(E293&lt;&gt;0,IF(D293&lt;&gt;"",D293*E293,E293),"")</f>
        <v/>
      </c>
    </row>
    <row r="294" spans="1:6" s="62" customFormat="1" ht="17.25" customHeight="1">
      <c r="A294" s="6"/>
      <c r="B294" s="91" t="s">
        <v>165</v>
      </c>
      <c r="C294" s="23" t="s">
        <v>35</v>
      </c>
      <c r="D294" s="24">
        <v>4</v>
      </c>
      <c r="E294" s="66"/>
      <c r="F294" s="33" t="str">
        <f t="shared" si="85"/>
        <v/>
      </c>
    </row>
    <row r="295" spans="1:6" s="62" customFormat="1" ht="17.25" customHeight="1">
      <c r="A295" s="6"/>
      <c r="B295" s="91"/>
      <c r="C295" s="23"/>
      <c r="D295" s="24"/>
      <c r="E295" s="98"/>
      <c r="F295" s="33"/>
    </row>
    <row r="296" spans="1:6" s="62" customFormat="1" ht="201" customHeight="1">
      <c r="A296" s="1" t="s">
        <v>6</v>
      </c>
      <c r="B296" s="64" t="s">
        <v>229</v>
      </c>
      <c r="C296" s="5"/>
      <c r="D296" s="24"/>
      <c r="E296" s="33"/>
      <c r="F296" s="65"/>
    </row>
    <row r="297" spans="1:6" s="62" customFormat="1" ht="17.25" customHeight="1">
      <c r="A297" s="6"/>
      <c r="B297" s="91" t="s">
        <v>163</v>
      </c>
      <c r="C297" s="23" t="s">
        <v>35</v>
      </c>
      <c r="D297" s="24">
        <v>10</v>
      </c>
      <c r="E297" s="66"/>
      <c r="F297" s="33" t="str">
        <f t="shared" si="83"/>
        <v/>
      </c>
    </row>
    <row r="298" spans="1:6" s="62" customFormat="1" ht="17.25" customHeight="1">
      <c r="A298" s="6"/>
      <c r="B298" s="91" t="s">
        <v>164</v>
      </c>
      <c r="C298" s="23" t="s">
        <v>35</v>
      </c>
      <c r="D298" s="24">
        <v>11</v>
      </c>
      <c r="E298" s="66"/>
      <c r="F298" s="33" t="str">
        <f t="shared" si="83"/>
        <v/>
      </c>
    </row>
    <row r="299" spans="1:6" s="62" customFormat="1" ht="17.25" customHeight="1">
      <c r="A299" s="6"/>
      <c r="B299" s="51"/>
      <c r="C299" s="23"/>
      <c r="D299" s="24"/>
      <c r="E299" s="66"/>
      <c r="F299" s="33"/>
    </row>
    <row r="300" spans="1:6" s="62" customFormat="1" ht="115.5" customHeight="1">
      <c r="A300" s="1" t="s">
        <v>7</v>
      </c>
      <c r="B300" s="49" t="s">
        <v>59</v>
      </c>
      <c r="C300" s="5" t="s">
        <v>10</v>
      </c>
      <c r="D300" s="58">
        <v>101.58</v>
      </c>
      <c r="E300" s="33"/>
      <c r="F300" s="33" t="str">
        <f>IF(E300&lt;&gt;0,IF(D300&lt;&gt;"",D300*E300,E300),"")</f>
        <v/>
      </c>
    </row>
    <row r="301" spans="1:6" s="62" customFormat="1" ht="16.2" customHeight="1">
      <c r="A301" s="1"/>
      <c r="B301" s="49"/>
      <c r="C301" s="5"/>
      <c r="D301" s="58"/>
      <c r="E301" s="25"/>
      <c r="F301" s="33" t="str">
        <f>IF(E301&lt;&gt;0,IF(D301&lt;&gt;"",D301*E301,E301),"")</f>
        <v/>
      </c>
    </row>
    <row r="302" spans="1:6" s="62" customFormat="1" ht="73.5" customHeight="1">
      <c r="A302" s="106" t="s">
        <v>12</v>
      </c>
      <c r="B302" s="52" t="s">
        <v>44</v>
      </c>
      <c r="C302" s="23" t="s">
        <v>10</v>
      </c>
      <c r="D302" s="24">
        <v>901.66</v>
      </c>
      <c r="E302" s="24"/>
      <c r="F302" s="33" t="str">
        <f t="shared" ref="F302" si="86">IF(E302&lt;&gt;0,IF(D302&lt;&gt;"",D302*E302,E302),"")</f>
        <v/>
      </c>
    </row>
    <row r="303" spans="1:6" s="62" customFormat="1" ht="18" customHeight="1">
      <c r="A303" s="17"/>
      <c r="B303" s="52"/>
      <c r="C303" s="23"/>
      <c r="D303" s="24"/>
      <c r="E303" s="24"/>
      <c r="F303" s="33"/>
    </row>
    <row r="304" spans="1:6" s="62" customFormat="1" ht="117.75" customHeight="1">
      <c r="A304" s="1" t="s">
        <v>13</v>
      </c>
      <c r="B304" s="49" t="s">
        <v>168</v>
      </c>
      <c r="C304" s="5" t="s">
        <v>10</v>
      </c>
      <c r="D304" s="58">
        <v>157.25</v>
      </c>
      <c r="E304" s="33"/>
      <c r="F304" s="33" t="str">
        <f t="shared" ref="F304" si="87">IF(E304&lt;&gt;0,IF(D304&lt;&gt;"",D304*E304,E304),"")</f>
        <v/>
      </c>
    </row>
    <row r="305" spans="1:6" s="62" customFormat="1" ht="24" customHeight="1" thickBot="1">
      <c r="A305" s="1"/>
      <c r="B305" s="49"/>
      <c r="C305" s="5"/>
      <c r="D305" s="58"/>
      <c r="E305" s="33"/>
      <c r="F305" s="33"/>
    </row>
    <row r="306" spans="1:6" ht="16.2" customHeight="1" thickBot="1">
      <c r="B306" s="50" t="s">
        <v>183</v>
      </c>
      <c r="C306" s="28"/>
      <c r="D306" s="73"/>
      <c r="E306" s="25"/>
      <c r="F306" s="39">
        <f>SUM(F270:F305)</f>
        <v>0</v>
      </c>
    </row>
    <row r="307" spans="1:6" ht="16.2" customHeight="1">
      <c r="B307" s="50"/>
      <c r="C307" s="28"/>
      <c r="D307" s="73"/>
      <c r="E307" s="25"/>
      <c r="F307" s="25"/>
    </row>
    <row r="308" spans="1:6" ht="28.5" customHeight="1">
      <c r="A308" s="2"/>
      <c r="B308" s="95" t="s">
        <v>184</v>
      </c>
    </row>
    <row r="309" spans="1:6" ht="16.2" customHeight="1">
      <c r="B309" s="50"/>
      <c r="C309" s="28"/>
      <c r="D309" s="73"/>
      <c r="E309" s="25"/>
      <c r="F309" s="25"/>
    </row>
    <row r="310" spans="1:6" ht="50.25" customHeight="1">
      <c r="A310" s="1" t="s">
        <v>4</v>
      </c>
      <c r="B310" s="52" t="s">
        <v>68</v>
      </c>
      <c r="C310" s="5" t="s">
        <v>10</v>
      </c>
      <c r="D310" s="58">
        <v>394.88</v>
      </c>
      <c r="F310" s="33" t="str">
        <f t="shared" ref="F310:F312" si="88">IF(E310&lt;&gt;0,IF(D310&lt;&gt;"",D310*E310,E310),"")</f>
        <v/>
      </c>
    </row>
    <row r="311" spans="1:6" s="14" customFormat="1">
      <c r="A311" s="17"/>
      <c r="B311" s="52"/>
      <c r="C311" s="23"/>
      <c r="D311" s="24"/>
      <c r="E311" s="24"/>
      <c r="F311" s="33"/>
    </row>
    <row r="312" spans="1:6" ht="59.25" customHeight="1">
      <c r="A312" s="1" t="s">
        <v>5</v>
      </c>
      <c r="B312" s="52" t="s">
        <v>252</v>
      </c>
      <c r="C312" s="5" t="s">
        <v>56</v>
      </c>
      <c r="D312" s="58">
        <v>84.52</v>
      </c>
      <c r="E312" s="58"/>
      <c r="F312" s="33" t="str">
        <f t="shared" si="88"/>
        <v/>
      </c>
    </row>
    <row r="313" spans="1:6" ht="16.2" customHeight="1" thickBot="1"/>
    <row r="314" spans="1:6" ht="16.2" customHeight="1" thickBot="1">
      <c r="B314" s="50" t="s">
        <v>185</v>
      </c>
      <c r="C314" s="28"/>
      <c r="D314" s="73"/>
      <c r="E314" s="25"/>
      <c r="F314" s="39">
        <f>SUM(F310:F312)</f>
        <v>0</v>
      </c>
    </row>
    <row r="315" spans="1:6" ht="16.2" customHeight="1">
      <c r="B315" s="50"/>
      <c r="C315" s="28"/>
      <c r="D315" s="73"/>
      <c r="E315" s="25"/>
      <c r="F315" s="25"/>
    </row>
    <row r="316" spans="1:6" ht="13.8">
      <c r="B316" s="48" t="s">
        <v>186</v>
      </c>
    </row>
    <row r="317" spans="1:6" s="14" customFormat="1">
      <c r="A317" s="17"/>
      <c r="B317" s="52"/>
      <c r="C317" s="23"/>
      <c r="D317" s="24"/>
      <c r="E317" s="24"/>
      <c r="F317" s="33"/>
    </row>
    <row r="318" spans="1:6" s="14" customFormat="1" ht="104.25" customHeight="1">
      <c r="A318" s="17" t="s">
        <v>4</v>
      </c>
      <c r="B318" s="52" t="s">
        <v>214</v>
      </c>
      <c r="C318" s="23" t="s">
        <v>10</v>
      </c>
      <c r="D318" s="24">
        <v>167.24</v>
      </c>
      <c r="E318" s="24"/>
      <c r="F318" s="33" t="str">
        <f>IF(E318&lt;&gt;0,IF(D318&lt;&gt;"",D318*E318,E318),"")</f>
        <v/>
      </c>
    </row>
    <row r="319" spans="1:6" s="14" customFormat="1">
      <c r="A319" s="17"/>
      <c r="B319" s="52"/>
      <c r="C319" s="23"/>
      <c r="D319" s="24"/>
      <c r="E319" s="24"/>
      <c r="F319" s="33"/>
    </row>
    <row r="320" spans="1:6" s="14" customFormat="1" ht="159.75" customHeight="1">
      <c r="A320" s="17" t="s">
        <v>5</v>
      </c>
      <c r="B320" s="52" t="s">
        <v>193</v>
      </c>
      <c r="C320" s="23" t="s">
        <v>10</v>
      </c>
      <c r="D320" s="24">
        <v>353.69</v>
      </c>
      <c r="E320" s="24"/>
      <c r="F320" s="33" t="str">
        <f t="shared" ref="F320" si="89">IF(E320&lt;&gt;0,IF(D320&lt;&gt;"",D320*E320,E320),"")</f>
        <v/>
      </c>
    </row>
    <row r="321" spans="1:6" s="14" customFormat="1">
      <c r="A321" s="17"/>
      <c r="B321" s="52"/>
      <c r="C321" s="23"/>
      <c r="D321" s="24"/>
      <c r="E321" s="24"/>
      <c r="F321" s="33"/>
    </row>
    <row r="322" spans="1:6" s="16" customFormat="1" ht="76.5" customHeight="1">
      <c r="A322" s="17" t="s">
        <v>6</v>
      </c>
      <c r="B322" s="52" t="s">
        <v>194</v>
      </c>
      <c r="C322" s="23" t="s">
        <v>35</v>
      </c>
      <c r="D322" s="24">
        <v>18</v>
      </c>
      <c r="E322" s="24"/>
      <c r="F322" s="58" t="str">
        <f t="shared" ref="F322" si="90">IF(E322&lt;&gt;0,IF(D322&lt;&gt;"",D322*E322,E322),"")</f>
        <v/>
      </c>
    </row>
    <row r="323" spans="1:6" s="16" customFormat="1">
      <c r="A323" s="17"/>
      <c r="B323" s="52"/>
      <c r="C323" s="23"/>
      <c r="D323" s="24"/>
      <c r="E323" s="24"/>
      <c r="F323" s="58"/>
    </row>
    <row r="324" spans="1:6" s="16" customFormat="1" ht="42" customHeight="1">
      <c r="A324" s="17" t="s">
        <v>7</v>
      </c>
      <c r="B324" s="52" t="s">
        <v>195</v>
      </c>
      <c r="C324" s="23" t="s">
        <v>35</v>
      </c>
      <c r="D324" s="24">
        <v>18</v>
      </c>
      <c r="E324" s="24"/>
      <c r="F324" s="58" t="str">
        <f t="shared" ref="F324" si="91">IF(E324&lt;&gt;0,IF(D324&lt;&gt;"",D324*E324,E324),"")</f>
        <v/>
      </c>
    </row>
    <row r="325" spans="1:6" s="16" customFormat="1">
      <c r="A325" s="17"/>
      <c r="B325" s="52"/>
      <c r="C325" s="23"/>
      <c r="D325" s="24"/>
      <c r="E325" s="24"/>
      <c r="F325" s="58"/>
    </row>
    <row r="326" spans="1:6" s="14" customFormat="1" ht="60.75" customHeight="1">
      <c r="A326" s="17" t="s">
        <v>12</v>
      </c>
      <c r="B326" s="52" t="s">
        <v>65</v>
      </c>
      <c r="C326" s="23" t="s">
        <v>35</v>
      </c>
      <c r="D326" s="24">
        <v>102</v>
      </c>
      <c r="E326" s="24"/>
      <c r="F326" s="33" t="str">
        <f>IF(E326&lt;&gt;0,IF(D326&lt;&gt;"",D326*E326,E326),"")</f>
        <v/>
      </c>
    </row>
    <row r="327" spans="1:6" s="14" customFormat="1">
      <c r="A327" s="17"/>
      <c r="B327" s="52"/>
      <c r="C327" s="23"/>
      <c r="D327" s="24"/>
      <c r="E327" s="24"/>
      <c r="F327" s="33"/>
    </row>
    <row r="328" spans="1:6" s="14" customFormat="1" ht="92.4">
      <c r="A328" s="17" t="s">
        <v>13</v>
      </c>
      <c r="B328" s="52" t="s">
        <v>199</v>
      </c>
      <c r="C328" s="23" t="s">
        <v>36</v>
      </c>
      <c r="D328" s="24">
        <v>5.65</v>
      </c>
      <c r="E328" s="24"/>
      <c r="F328" s="33" t="str">
        <f t="shared" ref="F328" si="92">IF(E328&lt;&gt;0,IF(D328&lt;&gt;"",D328*E328,E328),"")</f>
        <v/>
      </c>
    </row>
    <row r="329" spans="1:6" s="14" customFormat="1">
      <c r="A329" s="17"/>
      <c r="B329" s="52"/>
      <c r="C329" s="23"/>
      <c r="D329" s="24"/>
      <c r="E329" s="24"/>
      <c r="F329" s="33"/>
    </row>
    <row r="330" spans="1:6" s="14" customFormat="1" ht="132.6">
      <c r="A330" s="17" t="s">
        <v>34</v>
      </c>
      <c r="B330" s="52" t="s">
        <v>198</v>
      </c>
      <c r="C330" s="100"/>
      <c r="D330" s="101"/>
      <c r="E330" s="102"/>
      <c r="F330" s="102"/>
    </row>
    <row r="331" spans="1:6" s="16" customFormat="1" ht="15.6">
      <c r="B331" s="16" t="s">
        <v>173</v>
      </c>
      <c r="C331" s="23" t="s">
        <v>196</v>
      </c>
      <c r="D331" s="23">
        <v>1.96</v>
      </c>
      <c r="E331" s="24"/>
      <c r="F331" s="23" t="str">
        <f t="shared" ref="F331:F333" si="93">IF(E331&lt;&gt;0,IF(D331&lt;&gt;"",D331*E331,E331),"")</f>
        <v/>
      </c>
    </row>
    <row r="332" spans="1:6" s="16" customFormat="1" ht="15.6">
      <c r="B332" s="16" t="s">
        <v>174</v>
      </c>
      <c r="C332" s="23" t="s">
        <v>197</v>
      </c>
      <c r="D332" s="23">
        <v>10.210000000000001</v>
      </c>
      <c r="E332" s="24"/>
      <c r="F332" s="23" t="str">
        <f t="shared" si="93"/>
        <v/>
      </c>
    </row>
    <row r="333" spans="1:6" s="16" customFormat="1">
      <c r="B333" s="16" t="s">
        <v>175</v>
      </c>
      <c r="C333" s="23" t="s">
        <v>176</v>
      </c>
      <c r="D333" s="23">
        <v>157.29</v>
      </c>
      <c r="E333" s="24"/>
      <c r="F333" s="23" t="str">
        <f t="shared" si="93"/>
        <v/>
      </c>
    </row>
    <row r="334" spans="1:6" s="14" customFormat="1">
      <c r="A334" s="17"/>
      <c r="B334" s="52"/>
      <c r="C334" s="23"/>
      <c r="D334" s="24"/>
      <c r="E334" s="24"/>
      <c r="F334" s="33"/>
    </row>
    <row r="335" spans="1:6" s="14" customFormat="1" ht="70.5" customHeight="1">
      <c r="A335" s="17" t="s">
        <v>55</v>
      </c>
      <c r="B335" s="52" t="s">
        <v>238</v>
      </c>
      <c r="C335" s="23" t="s">
        <v>10</v>
      </c>
      <c r="D335" s="24">
        <v>22.82</v>
      </c>
      <c r="E335" s="24"/>
      <c r="F335" s="33" t="str">
        <f t="shared" ref="F335" si="94">IF(E335&lt;&gt;0,IF(D335&lt;&gt;"",D335*E335,E335),"")</f>
        <v/>
      </c>
    </row>
    <row r="336" spans="1:6" s="14" customFormat="1">
      <c r="A336" s="17"/>
      <c r="B336" s="52"/>
      <c r="C336" s="23"/>
      <c r="D336" s="24"/>
      <c r="E336" s="24"/>
      <c r="F336" s="33"/>
    </row>
    <row r="337" spans="1:6" s="16" customFormat="1" ht="105.6">
      <c r="A337" s="17" t="s">
        <v>239</v>
      </c>
      <c r="B337" s="52" t="s">
        <v>253</v>
      </c>
      <c r="C337" s="23" t="s">
        <v>197</v>
      </c>
      <c r="D337" s="23">
        <v>115.68</v>
      </c>
      <c r="E337" s="24"/>
      <c r="F337" s="58" t="str">
        <f t="shared" ref="F337" si="95">IF(E337&lt;&gt;0,IF(D337&lt;&gt;"",D337*E337,E337),"")</f>
        <v/>
      </c>
    </row>
    <row r="338" spans="1:6" s="14" customFormat="1" ht="13.8" thickBot="1">
      <c r="A338" s="17"/>
      <c r="B338" s="52"/>
      <c r="C338" s="23"/>
      <c r="D338" s="24"/>
      <c r="E338" s="24"/>
      <c r="F338" s="33"/>
    </row>
    <row r="339" spans="1:6" ht="13.8" thickBot="1">
      <c r="B339" s="50" t="s">
        <v>187</v>
      </c>
      <c r="C339" s="28"/>
      <c r="D339" s="73"/>
      <c r="E339" s="25"/>
      <c r="F339" s="39">
        <f>SUM(F317:F338)</f>
        <v>0</v>
      </c>
    </row>
    <row r="340" spans="1:6" ht="14.25" customHeight="1"/>
    <row r="341" spans="1:6" ht="28.5" customHeight="1">
      <c r="A341" s="2"/>
      <c r="B341" s="95" t="s">
        <v>169</v>
      </c>
      <c r="C341" s="2"/>
      <c r="D341" s="16"/>
      <c r="E341" s="2"/>
      <c r="F341" s="2"/>
    </row>
    <row r="342" spans="1:6" ht="16.2" customHeight="1">
      <c r="B342" s="50"/>
      <c r="C342" s="28"/>
      <c r="D342" s="73"/>
      <c r="E342" s="25"/>
      <c r="F342" s="25"/>
    </row>
    <row r="343" spans="1:6" s="51" customFormat="1" ht="39.6">
      <c r="A343" s="51" t="s">
        <v>4</v>
      </c>
      <c r="B343" s="51" t="s">
        <v>49</v>
      </c>
      <c r="C343" s="5" t="s">
        <v>45</v>
      </c>
      <c r="D343" s="24">
        <v>1</v>
      </c>
      <c r="E343" s="33"/>
      <c r="F343" s="33" t="str">
        <f>IF(E343&lt;&gt;0,IF(D343&lt;&gt;"",D343*E343,E343),"")</f>
        <v/>
      </c>
    </row>
    <row r="344" spans="1:6" s="51" customFormat="1" ht="13.8" thickBot="1">
      <c r="C344" s="5"/>
      <c r="D344" s="24"/>
      <c r="E344" s="33" t="s">
        <v>256</v>
      </c>
      <c r="F344" s="33"/>
    </row>
    <row r="345" spans="1:6" s="51" customFormat="1" ht="13.8" thickBot="1">
      <c r="B345" s="50" t="s">
        <v>170</v>
      </c>
      <c r="C345" s="28"/>
      <c r="D345" s="73"/>
      <c r="E345" s="25" t="s">
        <v>281</v>
      </c>
      <c r="F345" s="39">
        <f>SUM(F343:F343)</f>
        <v>0</v>
      </c>
    </row>
    <row r="346" spans="1:6" ht="17.55" customHeight="1">
      <c r="A346" s="2"/>
      <c r="B346" s="48"/>
      <c r="E346" s="33" t="s">
        <v>256</v>
      </c>
    </row>
    <row r="347" spans="1:6" ht="17.55" customHeight="1">
      <c r="A347" s="2"/>
      <c r="B347" s="48"/>
    </row>
    <row r="348" spans="1:6" ht="17.55" customHeight="1">
      <c r="A348" s="2"/>
      <c r="B348" s="48"/>
    </row>
    <row r="349" spans="1:6" ht="17.55" customHeight="1">
      <c r="A349" s="2"/>
      <c r="B349" s="48"/>
    </row>
    <row r="350" spans="1:6" ht="17.55" customHeight="1">
      <c r="A350" s="2"/>
      <c r="B350" s="48"/>
    </row>
    <row r="351" spans="1:6" ht="17.55" customHeight="1">
      <c r="A351" s="2"/>
      <c r="B351" s="48"/>
    </row>
    <row r="352" spans="1:6" ht="17.55" customHeight="1">
      <c r="A352" s="2"/>
      <c r="B352" s="48"/>
    </row>
    <row r="353" spans="1:6" s="112" customFormat="1" ht="17.55" customHeight="1">
      <c r="B353" s="113"/>
      <c r="C353" s="114"/>
      <c r="D353" s="115"/>
      <c r="E353" s="116"/>
      <c r="F353" s="116"/>
    </row>
    <row r="354" spans="1:6" s="112" customFormat="1" ht="17.55" customHeight="1">
      <c r="B354" s="113"/>
      <c r="C354" s="114"/>
      <c r="D354" s="115"/>
      <c r="E354" s="116"/>
      <c r="F354" s="116"/>
    </row>
    <row r="355" spans="1:6" s="112" customFormat="1" ht="17.55" customHeight="1">
      <c r="B355" s="113"/>
      <c r="C355" s="114"/>
      <c r="D355" s="115"/>
      <c r="E355" s="116"/>
      <c r="F355" s="116"/>
    </row>
    <row r="356" spans="1:6" s="112" customFormat="1" ht="17.55" customHeight="1">
      <c r="B356" s="113"/>
      <c r="C356" s="114"/>
      <c r="D356" s="115"/>
      <c r="E356" s="116"/>
      <c r="F356" s="116"/>
    </row>
    <row r="357" spans="1:6" s="112" customFormat="1" ht="17.55" customHeight="1">
      <c r="B357" s="113"/>
      <c r="C357" s="114"/>
      <c r="D357" s="115"/>
      <c r="E357" s="116"/>
      <c r="F357" s="116"/>
    </row>
    <row r="358" spans="1:6" s="112" customFormat="1" ht="17.55" customHeight="1">
      <c r="B358" s="113"/>
      <c r="C358" s="114"/>
      <c r="D358" s="115"/>
      <c r="E358" s="116"/>
      <c r="F358" s="116"/>
    </row>
    <row r="359" spans="1:6" s="112" customFormat="1" ht="17.55" customHeight="1">
      <c r="B359" s="113"/>
      <c r="C359" s="114"/>
      <c r="D359" s="115"/>
      <c r="E359" s="116"/>
      <c r="F359" s="116"/>
    </row>
    <row r="360" spans="1:6" s="112" customFormat="1" ht="17.55" customHeight="1">
      <c r="B360" s="113"/>
      <c r="C360" s="114"/>
      <c r="D360" s="115"/>
      <c r="E360" s="116"/>
      <c r="F360" s="116"/>
    </row>
    <row r="361" spans="1:6" s="112" customFormat="1" ht="17.55" customHeight="1">
      <c r="B361" s="113"/>
      <c r="C361" s="114"/>
      <c r="D361" s="115"/>
      <c r="E361" s="116"/>
      <c r="F361" s="116"/>
    </row>
    <row r="362" spans="1:6" s="112" customFormat="1" ht="17.55" customHeight="1">
      <c r="B362" s="113"/>
      <c r="C362" s="114"/>
      <c r="D362" s="115"/>
      <c r="E362" s="116"/>
      <c r="F362" s="116"/>
    </row>
    <row r="363" spans="1:6" s="112" customFormat="1" ht="17.55" customHeight="1">
      <c r="B363" s="113"/>
      <c r="C363" s="114"/>
      <c r="D363" s="115"/>
      <c r="E363" s="116"/>
      <c r="F363" s="116"/>
    </row>
    <row r="364" spans="1:6" s="112" customFormat="1" ht="17.55" customHeight="1">
      <c r="B364" s="113"/>
      <c r="C364" s="114"/>
      <c r="D364" s="115"/>
      <c r="E364" s="116"/>
      <c r="F364" s="116"/>
    </row>
    <row r="365" spans="1:6" s="112" customFormat="1" ht="17.55" customHeight="1">
      <c r="B365" s="113"/>
      <c r="C365" s="114"/>
      <c r="D365" s="115"/>
      <c r="E365" s="116"/>
      <c r="F365" s="116"/>
    </row>
    <row r="366" spans="1:6" ht="16.2" customHeight="1">
      <c r="A366" s="2"/>
      <c r="E366" s="33" t="s">
        <v>256</v>
      </c>
    </row>
    <row r="367" spans="1:6" ht="15" customHeight="1">
      <c r="A367" s="2"/>
      <c r="B367" s="48" t="s">
        <v>14</v>
      </c>
      <c r="E367" s="33" t="s">
        <v>256</v>
      </c>
      <c r="F367" s="26" t="s">
        <v>15</v>
      </c>
    </row>
    <row r="368" spans="1:6" ht="18" customHeight="1" thickBot="1">
      <c r="A368" s="2"/>
      <c r="E368" s="33" t="s">
        <v>256</v>
      </c>
    </row>
    <row r="369" spans="1:6" ht="18" customHeight="1" thickBot="1">
      <c r="A369" s="2"/>
      <c r="B369" s="99" t="s">
        <v>171</v>
      </c>
      <c r="E369" s="33" t="s">
        <v>256</v>
      </c>
      <c r="F369" s="39">
        <f>F69</f>
        <v>0</v>
      </c>
    </row>
    <row r="370" spans="1:6" ht="18" customHeight="1" thickBot="1">
      <c r="A370" s="2"/>
      <c r="B370" s="99" t="s">
        <v>172</v>
      </c>
      <c r="E370" s="33" t="s">
        <v>256</v>
      </c>
      <c r="F370" s="39">
        <f>F133</f>
        <v>0</v>
      </c>
    </row>
    <row r="371" spans="1:6" ht="18" customHeight="1" thickBot="1">
      <c r="A371" s="2"/>
      <c r="B371" s="99" t="s">
        <v>116</v>
      </c>
      <c r="E371" s="33" t="s">
        <v>256</v>
      </c>
      <c r="F371" s="39">
        <f>F143</f>
        <v>0</v>
      </c>
    </row>
    <row r="372" spans="1:6" ht="18" customHeight="1" thickBot="1">
      <c r="A372" s="2"/>
      <c r="B372" s="126" t="s">
        <v>235</v>
      </c>
      <c r="C372" s="126"/>
      <c r="E372" s="33" t="s">
        <v>256</v>
      </c>
      <c r="F372" s="39">
        <f>F177</f>
        <v>0</v>
      </c>
    </row>
    <row r="373" spans="1:6" ht="18.75" customHeight="1" thickBot="1">
      <c r="A373" s="2"/>
      <c r="B373" s="99" t="s">
        <v>218</v>
      </c>
      <c r="E373" s="33" t="s">
        <v>256</v>
      </c>
      <c r="F373" s="39">
        <f>F203</f>
        <v>0</v>
      </c>
    </row>
    <row r="374" spans="1:6" ht="18" customHeight="1" thickBot="1">
      <c r="A374" s="2"/>
      <c r="B374" s="99" t="s">
        <v>178</v>
      </c>
      <c r="E374" s="33" t="s">
        <v>256</v>
      </c>
      <c r="F374" s="39">
        <f>F211</f>
        <v>0</v>
      </c>
    </row>
    <row r="375" spans="1:6" ht="18" customHeight="1" thickBot="1">
      <c r="A375" s="2"/>
      <c r="B375" s="99" t="s">
        <v>136</v>
      </c>
      <c r="E375" s="33" t="s">
        <v>256</v>
      </c>
      <c r="F375" s="39">
        <f>F224</f>
        <v>0</v>
      </c>
    </row>
    <row r="376" spans="1:6" ht="18" customHeight="1" thickBot="1">
      <c r="A376" s="2"/>
      <c r="B376" s="99" t="s">
        <v>62</v>
      </c>
      <c r="E376" s="33" t="s">
        <v>256</v>
      </c>
      <c r="F376" s="39">
        <f>F249</f>
        <v>0</v>
      </c>
    </row>
    <row r="377" spans="1:6" ht="18" customHeight="1" thickBot="1">
      <c r="A377" s="2"/>
      <c r="B377" s="99" t="s">
        <v>188</v>
      </c>
      <c r="E377" s="33" t="s">
        <v>256</v>
      </c>
      <c r="F377" s="39">
        <f>F266</f>
        <v>0</v>
      </c>
    </row>
    <row r="378" spans="1:6" ht="18" customHeight="1" thickBot="1">
      <c r="A378" s="2"/>
      <c r="B378" s="99" t="s">
        <v>182</v>
      </c>
      <c r="E378" s="33" t="s">
        <v>256</v>
      </c>
      <c r="F378" s="39">
        <f>F306</f>
        <v>0</v>
      </c>
    </row>
    <row r="379" spans="1:6" ht="18" customHeight="1" thickBot="1">
      <c r="A379" s="2"/>
      <c r="B379" s="99" t="s">
        <v>184</v>
      </c>
      <c r="E379" s="33" t="s">
        <v>256</v>
      </c>
      <c r="F379" s="39">
        <f>F314</f>
        <v>0</v>
      </c>
    </row>
    <row r="380" spans="1:6" ht="18" customHeight="1" thickBot="1">
      <c r="A380" s="2"/>
      <c r="B380" s="99" t="s">
        <v>186</v>
      </c>
      <c r="E380" s="33" t="s">
        <v>256</v>
      </c>
      <c r="F380" s="39">
        <f>F339</f>
        <v>0</v>
      </c>
    </row>
    <row r="381" spans="1:6" ht="18" customHeight="1" thickBot="1">
      <c r="A381" s="2"/>
      <c r="B381" s="99" t="s">
        <v>169</v>
      </c>
      <c r="E381" s="33" t="s">
        <v>256</v>
      </c>
      <c r="F381" s="39">
        <f>F345</f>
        <v>0</v>
      </c>
    </row>
    <row r="382" spans="1:6" ht="18" customHeight="1" thickBot="1">
      <c r="B382" s="46"/>
      <c r="E382" s="33" t="s">
        <v>256</v>
      </c>
      <c r="F382" s="25"/>
    </row>
    <row r="383" spans="1:6" s="8" customFormat="1" ht="18" customHeight="1">
      <c r="A383" s="67"/>
      <c r="B383" s="53" t="s">
        <v>19</v>
      </c>
      <c r="C383" s="30"/>
      <c r="D383" s="75"/>
      <c r="E383" s="34" t="s">
        <v>256</v>
      </c>
      <c r="F383" s="44">
        <f>SUM(F369:F381)</f>
        <v>0</v>
      </c>
    </row>
    <row r="384" spans="1:6" ht="18" customHeight="1">
      <c r="A384" s="68"/>
      <c r="B384" s="46" t="s">
        <v>17</v>
      </c>
      <c r="E384" s="33" t="s">
        <v>256</v>
      </c>
      <c r="F384" s="43">
        <f>0.25*F383</f>
        <v>0</v>
      </c>
    </row>
    <row r="385" spans="1:6" ht="18" customHeight="1">
      <c r="A385" s="68"/>
      <c r="E385" s="33" t="s">
        <v>256</v>
      </c>
      <c r="F385" s="42"/>
    </row>
    <row r="386" spans="1:6" ht="18" customHeight="1" thickBot="1">
      <c r="A386" s="69"/>
      <c r="B386" s="54" t="s">
        <v>18</v>
      </c>
      <c r="C386" s="31"/>
      <c r="D386" s="76"/>
      <c r="E386" s="32" t="s">
        <v>256</v>
      </c>
      <c r="F386" s="45">
        <f>SUM(F383:F384)</f>
        <v>0</v>
      </c>
    </row>
    <row r="387" spans="1:6" ht="18" customHeight="1">
      <c r="A387" s="70"/>
      <c r="B387" s="55"/>
      <c r="C387" s="40"/>
      <c r="D387" s="77"/>
      <c r="E387" s="41" t="s">
        <v>256</v>
      </c>
      <c r="F387" s="56"/>
    </row>
    <row r="388" spans="1:6" ht="48" customHeight="1">
      <c r="A388" s="117"/>
      <c r="B388" s="105" t="s">
        <v>279</v>
      </c>
      <c r="C388" s="118"/>
      <c r="D388" s="119"/>
      <c r="E388" s="118"/>
      <c r="F388" s="120">
        <f>F386*0.03</f>
        <v>0</v>
      </c>
    </row>
    <row r="389" spans="1:6" ht="18" customHeight="1">
      <c r="A389" s="121"/>
      <c r="B389" s="122"/>
      <c r="C389" s="123"/>
      <c r="D389" s="119"/>
      <c r="E389" s="118"/>
      <c r="F389" s="118"/>
    </row>
    <row r="390" spans="1:6" ht="18" customHeight="1">
      <c r="A390" s="117"/>
      <c r="B390" s="124" t="s">
        <v>42</v>
      </c>
      <c r="C390" s="125"/>
      <c r="D390" s="119"/>
      <c r="E390" s="118"/>
      <c r="F390" s="120">
        <f>SUM(F386:F388)</f>
        <v>0</v>
      </c>
    </row>
    <row r="391" spans="1:6" ht="18" customHeight="1">
      <c r="A391" s="82"/>
    </row>
    <row r="392" spans="1:6">
      <c r="A392" s="82"/>
      <c r="B392" s="49" t="s">
        <v>280</v>
      </c>
    </row>
    <row r="393" spans="1:6">
      <c r="A393" s="82"/>
      <c r="B393" s="49" t="s">
        <v>270</v>
      </c>
    </row>
    <row r="394" spans="1:6">
      <c r="A394" s="82"/>
    </row>
    <row r="395" spans="1:6">
      <c r="A395" s="82"/>
    </row>
    <row r="396" spans="1:6">
      <c r="A396" s="82"/>
    </row>
    <row r="397" spans="1:6">
      <c r="A397" s="82"/>
    </row>
    <row r="398" spans="1:6">
      <c r="A398" s="82"/>
    </row>
  </sheetData>
  <mergeCells count="1">
    <mergeCell ref="B372:C372"/>
  </mergeCells>
  <pageMargins left="0.25" right="0.25" top="0.75" bottom="0.75" header="0.3" footer="0.3"/>
  <pageSetup paperSize="9" scale="68" fitToWidth="0" fitToHeight="0" orientation="portrait" r:id="rId1"/>
  <rowBreaks count="5" manualBreakCount="5">
    <brk id="50" max="5" man="1"/>
    <brk id="66" max="5" man="1"/>
    <brk id="155" max="5" man="1"/>
    <brk id="325" max="5" man="1"/>
    <brk id="365"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A33"/>
  <sheetViews>
    <sheetView workbookViewId="0">
      <selection activeCell="E33" sqref="E33"/>
    </sheetView>
  </sheetViews>
  <sheetFormatPr defaultRowHeight="14.4"/>
  <cols>
    <col min="1" max="1" width="82.77734375" customWidth="1"/>
  </cols>
  <sheetData>
    <row r="3" spans="1:1">
      <c r="A3" s="9" t="s">
        <v>20</v>
      </c>
    </row>
    <row r="4" spans="1:1">
      <c r="A4" s="10"/>
    </row>
    <row r="5" spans="1:1" ht="303.60000000000002">
      <c r="A5" s="4" t="s">
        <v>21</v>
      </c>
    </row>
    <row r="6" spans="1:1" ht="145.19999999999999">
      <c r="A6" s="4" t="s">
        <v>51</v>
      </c>
    </row>
    <row r="7" spans="1:1">
      <c r="A7" s="10"/>
    </row>
    <row r="8" spans="1:1">
      <c r="A8" s="9" t="s">
        <v>22</v>
      </c>
    </row>
    <row r="9" spans="1:1">
      <c r="A9" s="10"/>
    </row>
    <row r="10" spans="1:1" ht="372">
      <c r="A10" s="11" t="s">
        <v>23</v>
      </c>
    </row>
    <row r="11" spans="1:1" ht="336">
      <c r="A11" s="11" t="s">
        <v>24</v>
      </c>
    </row>
    <row r="12" spans="1:1">
      <c r="A12" s="10"/>
    </row>
    <row r="13" spans="1:1">
      <c r="A13" s="12" t="s">
        <v>25</v>
      </c>
    </row>
    <row r="14" spans="1:1">
      <c r="A14" s="10"/>
    </row>
    <row r="15" spans="1:1" ht="324">
      <c r="A15" s="11" t="s">
        <v>26</v>
      </c>
    </row>
    <row r="16" spans="1:1">
      <c r="A16" s="10"/>
    </row>
    <row r="17" spans="1:1">
      <c r="A17" s="13" t="s">
        <v>27</v>
      </c>
    </row>
    <row r="18" spans="1:1">
      <c r="A18" s="10"/>
    </row>
    <row r="19" spans="1:1" ht="84">
      <c r="A19" s="11" t="s">
        <v>52</v>
      </c>
    </row>
    <row r="20" spans="1:1">
      <c r="A20" s="10"/>
    </row>
    <row r="21" spans="1:1" ht="72">
      <c r="A21" s="10" t="s">
        <v>28</v>
      </c>
    </row>
    <row r="22" spans="1:1">
      <c r="A22" s="10"/>
    </row>
    <row r="23" spans="1:1">
      <c r="A23" s="12" t="s">
        <v>29</v>
      </c>
    </row>
    <row r="24" spans="1:1">
      <c r="A24" s="10"/>
    </row>
    <row r="25" spans="1:1" ht="384">
      <c r="A25" s="11" t="s">
        <v>30</v>
      </c>
    </row>
    <row r="26" spans="1:1">
      <c r="A26" s="10"/>
    </row>
    <row r="27" spans="1:1">
      <c r="A27" s="13" t="s">
        <v>31</v>
      </c>
    </row>
    <row r="28" spans="1:1">
      <c r="A28" s="10"/>
    </row>
    <row r="29" spans="1:1" ht="409.6">
      <c r="A29" s="11" t="s">
        <v>32</v>
      </c>
    </row>
    <row r="30" spans="1:1">
      <c r="A30" s="10"/>
    </row>
    <row r="31" spans="1:1">
      <c r="A31" s="12" t="s">
        <v>53</v>
      </c>
    </row>
    <row r="32" spans="1:1">
      <c r="A32" s="10"/>
    </row>
    <row r="33" spans="1:1" ht="409.6">
      <c r="A33" s="11" t="s">
        <v>33</v>
      </c>
    </row>
  </sheetData>
  <pageMargins left="0.7" right="0.7" top="0.75" bottom="0.75" header="0.3" footer="0.3"/>
  <pageSetup paperSize="9" orientation="portrait"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troskovnik</vt:lpstr>
      <vt:lpstr>opci uvjeti</vt:lpstr>
      <vt:lpstr>troskovnik!Print_Area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2024-09-25T20:35:19Z</dcterms:modified>
</cp:coreProperties>
</file>