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1536" windowWidth="23040" windowHeight="11292" activeTab="1"/>
  </bookViews>
  <sheets>
    <sheet name="troskovnik ENERGETSKA OBNOVA" sheetId="1" r:id="rId1"/>
    <sheet name="troskovnik KONSTRUKCIJSKA OBNOV" sheetId="3" r:id="rId2"/>
    <sheet name="Rekapitulacija " sheetId="4" r:id="rId3"/>
    <sheet name="opci uvjeti" sheetId="2" r:id="rId4"/>
  </sheets>
  <definedNames>
    <definedName name="_xlnm.Print_Area" localSheetId="3">'opci uvjeti'!$A$1:$B$420</definedName>
    <definedName name="_xlnm.Print_Area" localSheetId="2">'Rekapitulacija '!$A$1:$F$21</definedName>
    <definedName name="_xlnm.Print_Area" localSheetId="0">'troskovnik ENERGETSKA OBNOVA'!$A$1:$F$308</definedName>
    <definedName name="_xlnm.Print_Area" localSheetId="1">'troskovnik KONSTRUKCIJSKA OBNOV'!$A$1:$F$193</definedName>
  </definedNames>
  <calcPr calcId="152511"/>
</workbook>
</file>

<file path=xl/calcChain.xml><?xml version="1.0" encoding="utf-8"?>
<calcChain xmlns="http://schemas.openxmlformats.org/spreadsheetml/2006/main">
  <c r="F173" i="1" l="1"/>
  <c r="F87" i="3" l="1"/>
  <c r="F88" i="3"/>
  <c r="F89" i="3"/>
  <c r="F90" i="3"/>
  <c r="F91" i="3"/>
  <c r="F92" i="3"/>
  <c r="F93" i="3"/>
  <c r="F94" i="3"/>
  <c r="F95" i="3"/>
  <c r="F96" i="3"/>
  <c r="F97" i="3"/>
  <c r="F98" i="3"/>
  <c r="F99" i="3"/>
  <c r="F100" i="3"/>
  <c r="F101" i="3"/>
  <c r="F10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52" i="3"/>
  <c r="F110" i="3"/>
  <c r="F111" i="3"/>
  <c r="F118" i="3"/>
  <c r="F119" i="3"/>
  <c r="F120" i="3"/>
  <c r="F121" i="3"/>
  <c r="F122" i="3"/>
  <c r="F123" i="3"/>
  <c r="F124" i="3"/>
  <c r="F125" i="3"/>
  <c r="F126" i="3"/>
  <c r="F127" i="3"/>
  <c r="F128" i="3"/>
  <c r="F129" i="3"/>
  <c r="F130" i="3"/>
  <c r="F131" i="3"/>
  <c r="F132" i="3"/>
  <c r="F134" i="3"/>
  <c r="F135" i="3"/>
  <c r="F136" i="3"/>
  <c r="F137" i="3"/>
  <c r="F138" i="3"/>
  <c r="F139" i="3"/>
  <c r="F140" i="3"/>
  <c r="F141" i="3"/>
  <c r="F142" i="3"/>
  <c r="F143" i="3"/>
  <c r="F144" i="3"/>
  <c r="F145" i="3"/>
  <c r="F146" i="3"/>
  <c r="F147" i="3"/>
  <c r="F148" i="3"/>
  <c r="F149" i="3"/>
  <c r="F150" i="3"/>
  <c r="F167" i="3"/>
  <c r="F168" i="3"/>
  <c r="F169" i="3"/>
  <c r="B182" i="3"/>
  <c r="B178" i="3"/>
  <c r="F171" i="3"/>
  <c r="F166" i="3"/>
  <c r="F163" i="3"/>
  <c r="F160" i="3"/>
  <c r="F157" i="3"/>
  <c r="F154" i="3"/>
  <c r="F151" i="3"/>
  <c r="D133" i="3"/>
  <c r="F133" i="3" s="1"/>
  <c r="F113" i="3" l="1"/>
  <c r="F180" i="3" s="1"/>
  <c r="F105" i="3"/>
  <c r="F178" i="3" s="1"/>
  <c r="F173" i="3"/>
  <c r="F182" i="3" s="1"/>
  <c r="F185" i="3" l="1"/>
  <c r="F186" i="3" l="1"/>
  <c r="F187" i="3" s="1"/>
  <c r="E6" i="4"/>
  <c r="F225" i="1"/>
  <c r="F223" i="1" l="1"/>
  <c r="F164" i="1" l="1"/>
  <c r="F237" i="1" l="1"/>
  <c r="F151" i="1" l="1"/>
  <c r="F152" i="1"/>
  <c r="F259" i="1" l="1"/>
  <c r="F245" i="1" l="1"/>
  <c r="F234" i="1"/>
  <c r="F244" i="1"/>
  <c r="F258" i="1"/>
  <c r="F257" i="1"/>
  <c r="F256" i="1"/>
  <c r="F255" i="1"/>
  <c r="F254" i="1"/>
  <c r="F253" i="1"/>
  <c r="F248" i="1"/>
  <c r="F243" i="1"/>
  <c r="F242" i="1"/>
  <c r="F241" i="1"/>
  <c r="F240" i="1"/>
  <c r="F220" i="1"/>
  <c r="F221" i="1"/>
  <c r="F108" i="1"/>
  <c r="F107" i="1" l="1"/>
  <c r="F109" i="1"/>
  <c r="F110" i="1"/>
  <c r="F111" i="1"/>
  <c r="F112" i="1"/>
  <c r="F113" i="1"/>
  <c r="F114" i="1"/>
  <c r="F115" i="1"/>
  <c r="F116" i="1"/>
  <c r="F117" i="1"/>
  <c r="F118" i="1"/>
  <c r="F119" i="1"/>
  <c r="F120" i="1"/>
  <c r="F162" i="1" l="1"/>
  <c r="F124" i="1" l="1"/>
  <c r="F78" i="1" l="1"/>
  <c r="F79" i="1"/>
  <c r="F81" i="1"/>
  <c r="D71" i="1" l="1"/>
  <c r="F212" i="1" l="1"/>
  <c r="F77" i="1" l="1"/>
  <c r="F207" i="1"/>
  <c r="F206" i="1"/>
  <c r="F205" i="1"/>
  <c r="F204" i="1"/>
  <c r="F203" i="1"/>
  <c r="F211" i="1" l="1"/>
  <c r="F150" i="1"/>
  <c r="F91" i="1"/>
  <c r="F215" i="1" l="1"/>
  <c r="F216" i="1"/>
  <c r="F213" i="1" l="1"/>
  <c r="F214" i="1" s="1"/>
  <c r="F286" i="1" s="1"/>
  <c r="F93" i="1" l="1"/>
  <c r="F89" i="1"/>
  <c r="F197" i="1"/>
  <c r="F201" i="1" l="1"/>
  <c r="F163" i="1" l="1"/>
  <c r="F101" i="1" l="1"/>
  <c r="F239" i="1"/>
  <c r="C102" i="1"/>
  <c r="C103" i="1"/>
  <c r="C104" i="1"/>
  <c r="C105" i="1"/>
  <c r="C106" i="1"/>
  <c r="F76" i="1" l="1"/>
  <c r="F194" i="1" l="1"/>
  <c r="F122" i="1" l="1"/>
  <c r="F100" i="1"/>
  <c r="F99" i="1"/>
  <c r="F98" i="1"/>
  <c r="F238" i="1" l="1"/>
  <c r="F236" i="1"/>
  <c r="F235" i="1"/>
  <c r="F252" i="1" l="1"/>
  <c r="F217" i="1"/>
  <c r="F132" i="1" l="1"/>
  <c r="F130" i="1"/>
  <c r="F75" i="1" l="1"/>
  <c r="F134" i="1" l="1"/>
  <c r="F136" i="1" s="1"/>
  <c r="F160" i="1" l="1"/>
  <c r="F161" i="1"/>
  <c r="F87" i="1" l="1"/>
  <c r="F60" i="1" l="1"/>
  <c r="F102" i="1" l="1"/>
  <c r="F103" i="1" l="1"/>
  <c r="F219" i="1" l="1"/>
  <c r="F228" i="1" s="1"/>
  <c r="F179" i="1" l="1"/>
  <c r="F180" i="1"/>
  <c r="F172" i="1"/>
  <c r="F65" i="1" l="1"/>
  <c r="F263" i="1" l="1"/>
  <c r="F268" i="1" l="1"/>
  <c r="F270" i="1" s="1"/>
  <c r="F171" i="1" l="1"/>
  <c r="F148" i="1" l="1"/>
  <c r="F282" i="1" l="1"/>
  <c r="F64" i="1"/>
  <c r="F62" i="1" l="1"/>
  <c r="F178" i="1"/>
  <c r="F261" i="1" l="1"/>
  <c r="F146" i="1"/>
  <c r="F144" i="1"/>
  <c r="F83" i="1" l="1"/>
  <c r="F249" i="1" l="1"/>
  <c r="F273" i="1" l="1"/>
  <c r="F275" i="1" s="1"/>
  <c r="F290" i="1" s="1"/>
  <c r="F142" i="1"/>
  <c r="F140" i="1"/>
  <c r="F154" i="1" l="1"/>
  <c r="F283" i="1" s="1"/>
  <c r="F251" i="1" l="1"/>
  <c r="F250" i="1"/>
  <c r="F289" i="1" l="1"/>
  <c r="F95" i="1" l="1"/>
  <c r="F106" i="1" l="1"/>
  <c r="F105" i="1"/>
  <c r="F72" i="1" l="1"/>
  <c r="F176" i="1" l="1"/>
  <c r="F170" i="1"/>
  <c r="F159" i="1"/>
  <c r="F85" i="1" l="1"/>
  <c r="F166" i="1"/>
  <c r="F232" i="1" l="1"/>
  <c r="F188" i="1"/>
  <c r="F189" i="1"/>
  <c r="F190" i="1"/>
  <c r="F191" i="1"/>
  <c r="F192" i="1"/>
  <c r="F198" i="1"/>
  <c r="F158" i="1"/>
  <c r="F174" i="1"/>
  <c r="F177" i="1"/>
  <c r="F73" i="1"/>
  <c r="F74" i="1"/>
  <c r="F88" i="1"/>
  <c r="F104" i="1"/>
  <c r="F54" i="1"/>
  <c r="F55" i="1"/>
  <c r="F56" i="1"/>
  <c r="F57" i="1"/>
  <c r="F58" i="1"/>
  <c r="F66" i="1" l="1"/>
  <c r="F231" i="1"/>
  <c r="F265" i="1" s="1"/>
  <c r="F70" i="1"/>
  <c r="F71" i="1"/>
  <c r="F157" i="1"/>
  <c r="F182" i="1" s="1"/>
  <c r="F187" i="1"/>
  <c r="F209" i="1" s="1"/>
  <c r="F126" i="1" l="1"/>
  <c r="F281" i="1" s="1"/>
  <c r="F288" i="1"/>
  <c r="F284" i="1"/>
  <c r="F280" i="1"/>
  <c r="F287" i="1"/>
  <c r="F285" i="1"/>
  <c r="F292" i="1" l="1"/>
  <c r="E5" i="4" l="1"/>
  <c r="E8" i="4" s="1"/>
  <c r="E9" i="4" s="1"/>
  <c r="E11" i="4" s="1"/>
  <c r="F293" i="1"/>
  <c r="F295" i="1" s="1"/>
  <c r="F297" i="1" s="1"/>
  <c r="F299" i="1" s="1"/>
</calcChain>
</file>

<file path=xl/sharedStrings.xml><?xml version="1.0" encoding="utf-8"?>
<sst xmlns="http://schemas.openxmlformats.org/spreadsheetml/2006/main" count="937" uniqueCount="668">
  <si>
    <t>A/PROČELJA</t>
  </si>
  <si>
    <t>Opis stavke</t>
  </si>
  <si>
    <t>količina</t>
  </si>
  <si>
    <t>ukupno</t>
  </si>
  <si>
    <t>1.</t>
  </si>
  <si>
    <t>2.</t>
  </si>
  <si>
    <t>3.</t>
  </si>
  <si>
    <t>4.</t>
  </si>
  <si>
    <t>*satelitska antena</t>
  </si>
  <si>
    <t xml:space="preserve">*vanjska jedinica klima uređaja </t>
  </si>
  <si>
    <t>*kućni broj</t>
  </si>
  <si>
    <t>#</t>
  </si>
  <si>
    <t>m'</t>
  </si>
  <si>
    <t xml:space="preserve">m' </t>
  </si>
  <si>
    <t>5.</t>
  </si>
  <si>
    <t>6.</t>
  </si>
  <si>
    <t>REKAPITULACIJA</t>
  </si>
  <si>
    <t>UKUPNO</t>
  </si>
  <si>
    <t xml:space="preserve">I.PRIPREMNI RADOVI </t>
  </si>
  <si>
    <t xml:space="preserve">II.DEMONTAŽE I RUŠENJA  </t>
  </si>
  <si>
    <t>JM</t>
  </si>
  <si>
    <t>PDV (25%)</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</si>
  <si>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</si>
  <si>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</si>
  <si>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</si>
  <si>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</si>
  <si>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</si>
  <si>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</si>
  <si>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</si>
  <si>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</si>
  <si>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</si>
  <si>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</si>
  <si>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</si>
  <si>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</si>
  <si>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</si>
  <si>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</si>
  <si>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</si>
  <si>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</si>
  <si>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</si>
  <si>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</si>
  <si>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</si>
  <si>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 xml:space="preserve">II. DEMONTAŽE I RUŠENJA UKUPNO  </t>
  </si>
  <si>
    <t xml:space="preserve">I. PRIPREMNI RADOVI UKUPNO </t>
  </si>
  <si>
    <t>SVEUKUPNO IZVOĐENJE + STRUČNI NADZOR + KOORDINATOR II (s PDV-om)</t>
  </si>
  <si>
    <t>Izvedba premosnica limenog opšava nadozida krova s gromobranskom FeZn trakom (Al žicom Ø 8 mm), FeZn pletenicom.</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</si>
  <si>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</si>
  <si>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III. ZEMLJANI RADOVI</t>
  </si>
  <si>
    <t xml:space="preserve">III. ZEMLJANI RADOVI UKUPNO  </t>
  </si>
  <si>
    <t>IV. OSTALI RADOVI</t>
  </si>
  <si>
    <t>V. IZOLATERSKI I FASADERSKI RADOVI</t>
  </si>
  <si>
    <t>V. IZOLATERSKI I FASADERSKI RADOVI UKUPNO</t>
  </si>
  <si>
    <t xml:space="preserve">VI. IZOLATERSKI RADOVI - RAVNI KROV </t>
  </si>
  <si>
    <t>VI. IZOLATERSKI RADOVI - RAVNI KROV UKUPNO</t>
  </si>
  <si>
    <t>IV. OSTALI RADOVI UKUPNO</t>
  </si>
  <si>
    <t>VI. IZOLATERSKI RADOVI - RAVNI KROV</t>
  </si>
  <si>
    <t>Obrada unutarnjih špaleta kod fasadnih otvora kod kojih se mijenja stolarija do potpunog završetka te dovođenja u prvobitno stanje. U stavku uključen sav potreban alat i materijal (lajsne, popratni materijal i slično) za završnu obradu do potpune funkcionalnosti. Obračun po m' .</t>
  </si>
  <si>
    <t>Obrada vanjskog i unutarnjeg praga na vratima masom i rubnom lajsnom, po potrebi iznutra, kako bi se pozicija dovela u postojeće stanje. U slučajnu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</si>
  <si>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komplet</t>
  </si>
  <si>
    <t>*pričvršćivanje izvesti nehrđajućim vijcima na razmaku svakih 40-60 cm
*nanošenje polimerno-cementnog ljepila trakasto po rubovima i točkasto po sredini ploča                         *nakon lijepljenja ploče se dodatno pričvršćuju spojnicama (6-8)kom/m²                                                                             *na rubnim dijelovima, postavljaju se - rubni profili kao i oko otvora s tim da je na dijagonalama otvora potrebno kao dodatno ojačanje postaviti mrežicu veličine 20x40 (30x50cm)</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</si>
  <si>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</si>
  <si>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Demontaža postojeće stolarije uz minimalna oštećenja s vanjske i unutarnje strane. U stavku ulazi demontaža dotrajalih, starih prozora, ulaznih vrata, balkonskih vrata i ostakljenih stijena, te sva potrebna zaštita i odvoz na deponij koji osigurava izvođač radova. Obvezno prije demontaže izvođač treba uzeti sve potrebne mjere i detalje potrebne za izradu nove stolarije. Obračun po broju demontiranih stavki. U stavku su uključeni i utovar, odvoz te istovar otpadnog materijala na za to predviđeni gradski deponij</t>
  </si>
  <si>
    <t xml:space="preserve">RAVNI NEPROHODNI KROV </t>
  </si>
  <si>
    <t>Skidanje postojećih hidroizolacije i slojeva ravnog krova do razine betona neprohodnog ravnog krova, uključujući i skidanje rubnih opšavnih limova do razine postojećeg krovnog nadozida. U cijenu su uračunati horizontalni i vertikalni transporti i utovar i odvoz otpadnog materijala na deponiju. Obračun po m²</t>
  </si>
  <si>
    <t>Nakon završetka radova izrada ploča s podacima o sufinanciranju natječaja za energetsku obnovu zgrada u svrhu promidžbe i vidljivosti načina realizacije istog.</t>
  </si>
  <si>
    <t>*krovni antenski stupovi</t>
  </si>
  <si>
    <t>Dobava i postava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</si>
  <si>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</si>
  <si>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</si>
  <si>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</si>
  <si>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Pažljiva demontaža postojećih antenskih kabela postavljenih na ravnom krovu zgrade s privremenim deponiranjem  i ponovnom ugradnjom s povezivanjem u snopove po postavljanju toplinske izolacije. Uključujući razvodne kutije i splitere. Obračun komplet</t>
  </si>
  <si>
    <r>
      <t>Nabava materijala i izvedba zaštitno dekorativne silikonske žbuke špaleta (RŠ 15 -35cm) valjane teksture (zrno do 1.50 mm) u svemu prema uputama proizvođača.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po m' pročelja koje se žbuka.</t>
    </r>
  </si>
  <si>
    <t>Skidanje sokla (keramičke pločice) visine cca 12-18 cm na lođama zbog izrade ETICS sustava. U stavku su uključeni i utovar, odvoz te istovar otpadnog materijala na za to predviđeni gradski deponij. Obračun po  m'</t>
  </si>
  <si>
    <t>m3</t>
  </si>
  <si>
    <t>Postava sloja geotekstila (300g) na dno iskopa oko pročelja zgrade u širini 60 cm od ruba pročelja. U stavku uključen sav potreban alat i materijal za završnu obradu do potpune funkcionalnosti.</t>
  </si>
  <si>
    <t xml:space="preserve"> *grafitni EPS vanjske špalete d=2cm, širina cca 15-35 cm</t>
  </si>
  <si>
    <t>Toplinska izolacija špaleta  debljine 2 cm od grafitnog EPSa - λ≤0,035 W/mK obračunava se zasebno u m, (RŠ 30-35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 cijelosti odbijaju. Obračun špaleta po dužnom metru.</t>
  </si>
  <si>
    <t xml:space="preserve">Nabava materijala, izrada i postava završnog sloja na podlogu od armiranog cementnog ljepila na podnožju zida prizemlja (sokl) - dekorativna žbuka za podnožje zgrade na bazi umjetnih smola (tipa kao npr. Teraplast ili jednakovrijedno) veličine zrna 1,50 mm. Izvedba u boji po izboru projektanta. Izvesti prema uputama proizvođača. Obračun se vrši po površini ugrađene, otvori se svi u cijelosti odbijaju. Obračun špaleta po dužnom metru. </t>
  </si>
  <si>
    <t>Izrada, dobava i ugradnja  otklopno zaokretnih PVC prozora i vrata sukladno shemi stolarije, bijele boje, ostakljenih s dvostrukim izo staklom punjenim plemenitim plinom i aluminijskom roletom sa unutarnjom kutijom. Projektirana je stolarija od PVC profila ostakljena izo staklom sa ispunom od plemenitog plina,  koeficijenta prolaska topline U≤ 1,40 W/m²K za cijeli prozor te U≤ 1,10  W/m²K za staklo, sve prema glavnom projektu. U cijenu uključeni svi slijepi štokovi (proširivači) na mjestima gdje je to potrebno radi izrade ETICS sustava. Obračun po komadu</t>
  </si>
  <si>
    <t>8.</t>
  </si>
  <si>
    <r>
      <t>Dobava i ugradnja materijala za izvedbu vertikalne hidroizolacije podnožja zida - sokla vanjskih zidova prizemlja uz teren, visine cca 80</t>
    </r>
    <r>
      <rPr>
        <sz val="9"/>
        <rFont val="Century Gothic"/>
        <family val="2"/>
        <charset val="238"/>
      </rPr>
      <t xml:space="preserve"> cm</t>
    </r>
    <r>
      <rPr>
        <sz val="9"/>
        <color theme="1"/>
        <rFont val="Century Gothic"/>
        <family val="2"/>
        <charset val="238"/>
      </rPr>
      <t>. Sve prema smjernicama za izradu ETICS sustava ili jednakovrijednog (detalj izvedbe podnožja u ravnini pročelja). Izvesti slijedeće radove:                                                                                                                                                                                                             *policementna hidroizolacija protiv vlage iz tla HRN EN 13707,HRN EN 13969 ugrađena na podlogu u svemu prema preporukama i uputstvima proizvođača. Obračun po izvedenoj površini.</t>
    </r>
  </si>
  <si>
    <t>Demontaža te ponovna  montaža gromobranske instalacije zgrade (na pročeljima i na ravnom krovu) zbog izvođenja ETISC fasadnog sustava i slojeva krovne izolacije. U stavku uključen sav potreban alat, materijal i spojni pribor za završnu obradu do potpune funkcionalnosti. U slučaju da izvođač nije u mogućnosti vratiti postojeću instalaciju zbog lošeg stanja postojeće instalacije, dužan je postaviti novu. O stanju i funkcionalnosti postojeće instalacije potrebno je konzultirati se nadzornim inženjerom. Po završetku radova potrebno je napraviti ispitivanje instalacija te dostaviti elaborat ispitivanja nadzornom inženjeru i investitoru. Obračun po m'</t>
  </si>
  <si>
    <t>*držač zastave</t>
  </si>
  <si>
    <t>*rasvjeta na lođama i ulazu</t>
  </si>
  <si>
    <t>Demontaža postojećih unutarnjih klupčica  sa  prozora koji se mijenjaju - pocinčanih i plastificiranih limenih opšava i kamenih klupčica. U cijenu uračunat vertikalni i horizontalni prijenos, utovar, transport i zbrinjavanje na gradskom deponiju.  Obračun po m' demontiranog opšava.</t>
  </si>
  <si>
    <t>Izrada, dobava i ugradnja novih višedijelnih ostakljenih stijena na mjesto postojećih ostakljenih stijena na stubišu i spremištu. Projektirana je stolarija od PVC profila ostakljena izo staklom sa ispunom od plemenitog plina,  koeficijenta prolaska topline U≤ 1,40 W/m²K za cijeli prozor te U≤ 1,10  W/m²K za staklo, sve prema glavnom projektu. Puna vrata spremišta projektirana su od PVC panela koeficijenta prolaska topline U≤ 1,40 W/m²K za cijeli prozor te U≤ 1,10  W/m²K za panel.  U cijenu uključeni svi slijepi štokovi (proširivači) na mjestima gdje je to potrebno radi izrade ETICS sustava. Obračun po komadu</t>
  </si>
  <si>
    <t>9.</t>
  </si>
  <si>
    <t xml:space="preserve">Nasipanje oblutaka uz pročelje zgrade, te zaštite sokla zgrade u širini cca 40 cm do dubine 10 cm.  U cijenu je uključeno i nasipavanje oblutaka gradacije od 16-32 mm Obračun po m³ materijala u sraslom stanju. </t>
  </si>
  <si>
    <t>Nabava materijala i izrada prodora vertikalnih odvoda za kondenzat vanjskih klima jedinica te rješenje odvodnje istog. U stavku uključen sav potreban alat i materijal za završnu obradu do potpune funkcionalnosti. Obračun po m'</t>
  </si>
  <si>
    <t xml:space="preserve"> *pročelja (podgledi istaka i lođa), mineralna vuna  d=8 cm</t>
  </si>
  <si>
    <t xml:space="preserve"> *pročelja (unutrašnji zidovi lođa i dimnjaci), mineralna vuna  d=5 cm</t>
  </si>
  <si>
    <r>
      <t>Nabava materijala i izvedba zaštitno dekorativne silikonske žbuke valjane teksture (zrno do 1.50 mm) u svemu prema uputama proizvođača. U stavku su uključeni vanjski zidovi, podgled i bočne stranice nadstrešnice nad ulazom, podgled, stropovi i unutrašnje stranice lođa.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se vrši po površini ugrađene žbuke, otvori se svi u cijelosti odbijaju. Obračun špaleta po dužnom metru </t>
    </r>
  </si>
  <si>
    <r>
      <t xml:space="preserve">*cca </t>
    </r>
    <r>
      <rPr>
        <sz val="9"/>
        <rFont val="Calibri"/>
        <family val="2"/>
      </rPr>
      <t>Ø75-100</t>
    </r>
  </si>
  <si>
    <t>Nabava materijala, izrada i postava vanjskih prozorskih klupčica izvedenih od plastificiranog aluminijskog lima d=1,5 mm u RAL boji po izboru projektanta (bijele boje), prosječne razvijene širine do 400 mm. Klupčice se postavljaju nakon izvedbe fasade a mjere je potrebno uzeti na mjestu ugradnje. Stavka uključuje dobavu i postavu svog pomoćnog materijala  potrebnog  za izvedbu do potpune gotovosti i funkcionalnosti klupčica. Potrebno je koristiti tipski industrijski proizvod. Obračun po m'.</t>
  </si>
  <si>
    <t>VII. LIMARSKI RADOVI</t>
  </si>
  <si>
    <t>Nabava materijala, izrada i postava unutarnjih prozorskih klupčica izvedenih od PVC glatkih materijala  presjeka (sa ugrađenim sistemom komora koje sprečavaju prijenos topline) i boje po izboru projektanta i investitora, prosječne razvijene širine do 200 mm. Stavka uključuje dobavu i postavu svog pomoćnog materijala  potrebnog  za izvedbu do potpune gotovosti i funkcionalnosti klupčica. Potrebno je koristiti tipski industrijski proizvod. Obračun po m'.</t>
  </si>
  <si>
    <t xml:space="preserve">Dobava i postava ker. pločica radi izvedbe sokla na lođama. Stavka obuhvaća sav potreban rad i materijal do potpune funkcionalnosti.  Obračun po m' </t>
  </si>
  <si>
    <t>*slivnik - neprohodni ravni krov</t>
  </si>
  <si>
    <t>Demontaža i privremeno deponiranje raznih elemenata na pročelju zgrade na mjesto prema odluci nadzornog inženjera i suvlasnika zgrade te ponovna montaža nakon izvedbe radova, sve zbog izrade ETICS sustava. U cijenu uračunat sav potreban rad, alat i pomoćni materijal. Na terenu još obavezno provjeriti broj svake stavke, zbog moguće promjene od dana snimanja do izvođenja. Obračun po kom.</t>
  </si>
  <si>
    <t>10.</t>
  </si>
  <si>
    <t>11.</t>
  </si>
  <si>
    <t>Pažljiva demontaža i ponovna montaža (uključujući i sve dodatne radnje i materijale potrebne za punu funkcionalnost) postojeće instalacije portafona (uključujući tipkala zvona, portafon i sl.) postavljene uz ulaz, privremenim deponiranjem i ponovnom ugradnjom u vodilicu po postavljanju toplinske izolacije fasadne ovojnice. Obračun komplet.</t>
  </si>
  <si>
    <t>Zamjena postojeće lamperije na kutijama za rolete originalnih prozora koji se ne mijenjaju, radi postavljanja toplinske izolacije pročelja. Stavka uključuje skidanje postojeće obloge od drvenih letvica te postavljanje vodootpornih OSB ploča, kao pripremu za postavljanje toplinske izolacije pročelja. OSB ploče se bočno učvršćuju u zid metalnim držačima  Stavka uključuje rad i sav potreban materijal. Obračun po m².</t>
  </si>
  <si>
    <t>VIII. LIMARSKI RADOVI</t>
  </si>
  <si>
    <t>VIII. LIMARSKI RADOVI UKUPNO</t>
  </si>
  <si>
    <t>IX. STOLARSKI RADOVI</t>
  </si>
  <si>
    <t>IX. STOLARSKI RADOVI UKUPNO</t>
  </si>
  <si>
    <t>X. PODOPOLAGAČKI RADOVI</t>
  </si>
  <si>
    <t>XI. PROMIDŽBENI RADOVI</t>
  </si>
  <si>
    <t>XI. PROMIDŽBENI RADOVI UKUPNO</t>
  </si>
  <si>
    <t xml:space="preserve">Dobava i postava holkera rš do 10cm. Holker je profiliran od pocinčanog nehrđajućeg lima. U cijenu su uključene vrijednosti svih radova i materijala. Obračun po m' ugrađene lajsne. </t>
  </si>
  <si>
    <t>Dobava i postava limene lajsne rš do 10 cm TPO/FPO folija ukupne debljine d=1,8mm, tip kao SIKA/SARNAFIL ili jednakovrijedne. U cijenu su uključene vrijednosti svih radova i materijala. Obračun po m' ugrađene lajsne.</t>
  </si>
  <si>
    <t>Ugradnja tipskih odzračnika za neprohodni ravni krov. U stavku uključen sav potreban alat i materijal za završnu obradu do potpune funkcionalnosti. Odzračnike produljiti za jedan metar unutar postojećih ventilacija prilikom ugradnje. Obračun po kom ugrađenog odzračnika.</t>
  </si>
  <si>
    <t>Brtvljenje brtvećom trakom ili kitom, uz prethodni nanos odgovarajućeg PRIMERA ovisno o tretiranoj površini. Obračun po m'.</t>
  </si>
  <si>
    <t>X. KERAMIČARSKI RADOVI</t>
  </si>
  <si>
    <t>X. KERAMIČARSKI RADOVI UKUPNO</t>
  </si>
  <si>
    <t>*vanjski ormarić za plin</t>
  </si>
  <si>
    <t>TROŠKOVNIK GRAĐEVINSKO-OBRTNIČKIH RADOVA ZA POVEĆANJE TOPLINSKE ZAŠTITE VANJSKE OVOJNICE STAMBENO-POSLOVNE ZGRADE U ULICI SAJMIŠTE 3-11, PETRINJA</t>
  </si>
  <si>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parapetnim zidovima. Stavka uključuje postavljanje svih potrebnih elemenata, rubnih profila za fasadu, alu i/ili pvc kutnika (sa mrežicom) i ojačanja na sve rubove, uglove, otvore i dr.   </t>
  </si>
  <si>
    <t>*sušilo za veš</t>
  </si>
  <si>
    <t>Demontaža postojećih pocinčanih limenih opšava -okapnice sa ruba neprohodnih krovova, izlaza na krov, klupčica, lođa te opšava nadstrešnice iznad ulaza. U cijeni vertikalni i horizontalni prijenos, utovar, transport i zbrinjavanje na gradskom deponiju.  Obračun po m' demontiranog opšava.</t>
  </si>
  <si>
    <t>Demontaža postojećih vanjskih limenih klupčica s prozora. U cijenu uračunat vertikalni i horizontalni prijenos, utovar, transport i zbrinjavanje na gradskom deponiju.  Obračun po m' demontiranog opšava.</t>
  </si>
  <si>
    <t>Pažljiva demontaža i ponovna montaža (uključujući i sve dodatne radnje i materijale potrebne za punu funkcionalnost) postojeće nadžbukne električne instalacije (uključujući prekidače, rasvjetna tijela i dr.) u spremištu prizemlja s privremenim deponiranjem i ponovnom ugradnjom po postavljanju toplinske izolacije na strop i zidove spremišta. Obračun komplet.</t>
  </si>
  <si>
    <t xml:space="preserve">Ručni iskop sloja zemlje C kategorije, cca 60 cm uz pročelje zgrade sa sjeverozapadne, sjeveroistočne, jugoistočne i jugozapadne strane zgrade. Teren je uglavnom ravan sa minimalnim padom, dubina iskopa  cca 30 cm. Iskop se izvodi zbog postavljanje ETICS sustava te nasipanja oblutaka uz pročelje zgrade, te zaštite sokla zgrade u širini cca 40 cm.  Razliku u otkopanom materijal odvesti na deponiju. Dno iskopa isplanirati s točnošću ±2 cm. Obračun po m³ materijala u sraslom stanju. </t>
  </si>
  <si>
    <t>Ugradnja "rigalica" od pocinčanih čeličnih kvadratnih cijevi na izlazu na krov i na ulaze u zgradu zbog odvodnje vode.  U stavku uključen sav potreban alat i materijal za završnu obradu do potpune funkcionalnosti. Obračun po kom</t>
  </si>
  <si>
    <t xml:space="preserve"> *pročelja (lođa), mineralna vuna  d=2 cm</t>
  </si>
  <si>
    <t>Dobava materijala i zidanje nadozida ravnog krova i nadozida izlaza na ravni krov , porobeton blokom širine 20cm u odgovarajućem mortu. U jediničnoj cijeni sadržan je sav potreban rad i materijal te priprema podloge, do potpune funkcionalnosti. Nadozid se izvodi zbog slojeva toplinske izolacije ravnog krova. Obračun po m²</t>
  </si>
  <si>
    <t>Dobava i ugradnja adekvatnog novog tipskog slivnika za neprohodni ravni krov, sa plaštem za spoj sa hidroizolacijskom trakom i pripadajući spojni pribor te fazonski komadi do potpune funkcionalnosti. Slivnike na neprohodnom ravnom krovu treba produljiti za jedan metar unutar postojećeg slivnika prilikom ugradnje.  Obračun po komadu ugrađenog slivnika.</t>
  </si>
  <si>
    <t>12.</t>
  </si>
  <si>
    <t>Demontaža i ponovna montaža vrata strujnih i drugih instalacijskih ormarića radi izvedbe sloja toplinske izolacije. Ako vrata nije moguće posebno demontirati i montirati na prednju ravninu toplinske izolacije, potrebno ih je zadržati na postojećem položaju uz izvedbu špaleta na toplinskoj izolaciji. Obračun po komadu.</t>
  </si>
  <si>
    <t>XPS, d=5 cm, podnožje zgrade uz teren</t>
  </si>
  <si>
    <t>XPS, d=5cm, podnožje  zida lođe prema stanu</t>
  </si>
  <si>
    <t>*POZ 1-ulazna vrata toplinske stanice dim cca 0,90x2,00=1,80 m²</t>
  </si>
  <si>
    <t>*POZ 2-trokrilni prozor dim cca 2,65x0,45=1,19 m²</t>
  </si>
  <si>
    <t>*POZ 4-dvokrilni prozor dim cca1,80x0,5=0,9m²</t>
  </si>
  <si>
    <t>*POZ 5-vrata  dim cca 0,95x2,50=2,38 m²</t>
  </si>
  <si>
    <t>*POZ 6-trokrilni prozor dim cca 2,95x0,60=1,77 m²</t>
  </si>
  <si>
    <t>*POZ 6A-trokrilni prozor dim cca 2,95x0,60=1,77 m²</t>
  </si>
  <si>
    <t>*POZ 7-trokrilni prozor dim cca 3,55x1,60=5,68 m²</t>
  </si>
  <si>
    <t>*POZ 7A-trokrilni prozor dim cca 3,55x1,60=5,68 m²</t>
  </si>
  <si>
    <t>*POZ 8-Šesterokrilni prozor dim cca 3,85x0,60=2,31 m²</t>
  </si>
  <si>
    <t>*POZ 9-dvokrilni prozor dim cca 1,90x0,50=0,95 m²</t>
  </si>
  <si>
    <t>*POZ 10-šesterokrilni prozor dim cca 3,55x0,60=2,13 m²</t>
  </si>
  <si>
    <t>*POZ 11-trokrilni prozor dim cca 3,60x1,60=5,76 m²</t>
  </si>
  <si>
    <t>*POZ 11A-trokrilni prozor dim cca 3,60x1,60=5,76 m²</t>
  </si>
  <si>
    <t>*POZ 12-trokrilni prozor dim cca 3,00x1,60=4,80 m²</t>
  </si>
  <si>
    <t>*POZ 13-jednokrilni prozor dim cca 1,16x1,60=1,86m²</t>
  </si>
  <si>
    <t>*POZ 14-jednokrilni prozor dim cca 0,91x1,60=1,46 m²</t>
  </si>
  <si>
    <t>*POZ 15-šesterokrilni prozor dim cca 3,55x0,60=2,13 m²</t>
  </si>
  <si>
    <t>*POZ 16-trokrilni prozor dim cca 1,72x1,60=2,75m²</t>
  </si>
  <si>
    <t>*POZ 17-balkonska vrata dim cca 0,88x2,57=2,26 m²</t>
  </si>
  <si>
    <t>*POZ 18-jednokrilni prozor dim cca 3,65x1,60=5,84 m²</t>
  </si>
  <si>
    <t>*POZ 19-trokrilni prozor dim cca 3,65x1,60=5,84 m²</t>
  </si>
  <si>
    <t>*POZ 20-ulazna vrata stana dim cca 0,96x2,53=2,43 m²</t>
  </si>
  <si>
    <t>*POZ 21-ulazna vrata na krov dim cca 0,90x2,30=2,07 m²</t>
  </si>
  <si>
    <t>*POZ 2-proz trokrilni dim cca 2,65x0,45=1,19 m²</t>
  </si>
  <si>
    <t>*POZ 4-proz dvokrilni dim cca 1,80x0,50=0,90 m²</t>
  </si>
  <si>
    <t>*POZ 8-šesterokrilni prozor dim cca 3,85x0,60=2,31 m²</t>
  </si>
  <si>
    <t>*POZ 10-šesterokrilni prozor dim cca 3,55x0,60=2,13m²</t>
  </si>
  <si>
    <t>*POZ 15-šesterokrilni prozor dim cca 3,55x0,60=2,13m²</t>
  </si>
  <si>
    <t>Demontaža postojećih limenih okapnica sa lođa. U cijenu uračunat vertikalni i horizontalni prijenos, utovar, transport i zbrinjavanje na gradskom deponiju.  Obračun po m' demontiranog opšava.</t>
  </si>
  <si>
    <t>*POZ 20-ulazna vrata dim cca 0,96x2,53=2,43 m²</t>
  </si>
  <si>
    <t>*nosači za antene</t>
  </si>
  <si>
    <t xml:space="preserve">Dobava, postava, skidanje i otprema tunelske skele-prolaza za pješake (nad ulaznim prostorom) , izrađenog od bešavnih cijevi i potrebnih spojnih elemenata, sa svim potrebnim ukrućenjima i sidrenjima visine do 2.5m širine 4.0m.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</si>
  <si>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*POZ 1-ulazna vrata u toplinsku stanicu dim cca 0,90x2,00=1,80 m²</t>
  </si>
  <si>
    <t>*POZ 5- vrata dim cca 0,95x2,50=2,38 m</t>
  </si>
  <si>
    <t>*POZ 21- vrata dim cca 0,90x2,30=2,07 m²</t>
  </si>
  <si>
    <t>XPS, d=14 cm, podnožje zgrade uz teren</t>
  </si>
  <si>
    <t>XPS, d=14 cm, podnožje zida lođe prema stanu</t>
  </si>
  <si>
    <t>Skraćivanje čeličnih ograda na balkonima dimenzija 355x95 cm i 300x 95cm na novu dimenziju. Demontaža nosača za sušenje rublja koji su pričvršćeni na ogradu i montiranje po završetku obrade ograde. Zbog izvedbe ETICS sustava i postavljanja toplinske izolacije.
 U cijenu je uračunata demontaža i montaža usidrenih nosača za sušenje veša, sidrenje, obradu reza, sav potreban rad, alat i pomoćni materijal. Obračun po komadu.</t>
  </si>
  <si>
    <t xml:space="preserve">Nabava materijala, izrada i postava toplinskog fasadnog sistema tipa ETICS ili jednakovrijednog, prema HRN EN 13499 ili jednakovrijednoj normi, dijelovima pročeljnog zida (postava u zoni sokla vanjskog pročelja, u visini cca 100 cm iznad terena na podnožju zgrade i u visini 30 cm na podnožju zidova na lođama). Toplinski sistem se sastoji od :  *ploče ekstrudiranog polistirena XPS hrapave površine d=14 cm λd=0.035W/mK u skladu s HRN EN  13163 i  HRN EN 1349 ili jednakovrijednim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kutna lajsna s okapom i sl.). Sistem se izvodi na ab elementima i parapetnim zidovima.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i dr. U svemu se pridržavati uputa i specifikacija proizvođača, pravila struke i standarda kvalitete.                          </t>
  </si>
  <si>
    <r>
      <t>Dobava i ugradnja materijala za izvedbu povezanog sustava za vanjsku toplinsku izolaciju (kao ETICS ili jednakovrijedan) od MINERALNE KAMENE VUNE u skladu s normom HRN 13499 ili</t>
    </r>
    <r>
      <rPr>
        <sz val="9"/>
        <rFont val="Century Gothic"/>
        <family val="2"/>
        <charset val="238"/>
      </rPr>
      <t xml:space="preserve"> jednakovrijednom normom d=14 cm, d=8cm, d=5 cm, d=2 cm,</t>
    </r>
    <r>
      <rPr>
        <sz val="9"/>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</si>
  <si>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t xml:space="preserve"> *pročelja (zidovi pročelja i vanjske strane lođa), mineralna vuna  d=14 cm</t>
  </si>
  <si>
    <t>Dobava, doprema i ugradnja toplinske izolacije od ploča tvrde kamene vune d=20 cm, u 2 sloja debljine 10,0 cm i 10,0 cm, na sloj pijeska u padu krovne plohe 2 % u svemu prema planu polaganja i uputstvima proizvođača.
Potrebne karakteristike:
- deklarirana toplinska provodljivost λ=0,035 W/mK prema HRN EN 12667 ili jednakovrijednoj normi
- reakcija na požar A1 prema HRN EN 13501-1 ili jednakovrijednoj normi
- otpor difuziji vodene pare μ =1 prema HRN EN 12086 ili jednakovrijednoj normi
U cijenu je uračunat sav potreban rad i materijal, kao i holker na spoju horizontalne i vertikalne površine na nadozidu i oko zidova dimnjaka, izlaza na krov. U svemu se pridržavati uputa i specifikacija proizvođača, pravila struke i standarda kvalitete.
U cijenu je uključeno materijal i postavljanje:
*sloj pijeska za pad i izravnanje debljine 1-5,0 cm
*parne brane
*ploča tvrde kamene vune ukupne debljine d=20cm
*polietilenska folija
Obračun po m² tlocrtne površine krova na koju se polaže toplinska izolacija.</t>
  </si>
  <si>
    <t>*POZ 22- jednokrilni prozor dim cca 1,23*1,60=1,97 m²</t>
  </si>
  <si>
    <t>Otprašivanje svih dijelova fasade vodenim mlazom kao priprema podloge za izradu ETICS sustava te otucanje, krpanje i obrada cca 80% fasadnih ploha zbog dotrajalosti, žbukom (tipa kao Samoborka VC 40,50 ili jednakovrijedno). U cijenu uračunat sav rad i materijal do potpune gotovosti. Površina fasade bez otvora cca 4.000,00 m2</t>
  </si>
  <si>
    <t>VII. IZOLATERSKI RADOVI - STROP SPREMIŠTA</t>
  </si>
  <si>
    <t>Nabava materijala, izrada i postava rukohvata kod rampe za invalide. Rukohvat se postavlja jednostrano. U stavku uključen sav potreban alat i materijal za završnu obradu do potpune funkcionalnosti (zaštita, završna boja , pomoćni materijal....). Obračun po m'</t>
  </si>
  <si>
    <t>*POZ 6-trokrilni prozor s bravom sa ključem dim cca 2,95x0,60=1,77 m²</t>
  </si>
  <si>
    <t>*POZ 6A-trokrilni prozor s bravom sa ključem dim cca 2,95x0,60=1,77 m²</t>
  </si>
  <si>
    <t>XPS, d=5cm, dimnjaci i parapet krova</t>
  </si>
  <si>
    <t>VII. IZOLATERSKI RADOVI - STROP  SPREMIŠTA</t>
  </si>
  <si>
    <r>
      <t xml:space="preserve">Dobava, postava, skidanje i otprema  cijevne fasadne skele od bešavnih cijevi (visina montaže </t>
    </r>
    <r>
      <rPr>
        <sz val="9"/>
        <rFont val="Century Gothic"/>
        <family val="2"/>
        <charset val="238"/>
      </rPr>
      <t>do 15,48 m</t>
    </r>
    <r>
      <rPr>
        <sz val="9"/>
        <color theme="1"/>
        <rFont val="Century Gothic"/>
        <family val="2"/>
        <charset val="238"/>
      </rPr>
      <t xml:space="preserve"> visine ukupno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</si>
  <si>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Dobava i ugradnja vertikalnog dilatacijskog lima(tipski profil od dva dijela). U cijenu uključiti sve kompletno, pomoćna i vezna sredstva do potpune funkcionalnosti i vodonepropusnosti. Obračun po m'.</t>
  </si>
  <si>
    <t>*širina 20 cm, visina cca 15 cm</t>
  </si>
  <si>
    <t>Dobava, doprema i ugradnja toplinske izolacije od ploča  kamene vune kaširane s jedne strane staklenim voalom, ukupne debljine d=16 cm  λd=0.035W/mK u skladu s HRN EN  13163 i  HRN EN 1349 ili jednakovrijednim normama, na strop spremišta. Postava ploča bez dodatne potkonstrukcije direktno na strop mehaničkim pričvršćivanjem, metalnim držačima s diskom i čavlima za ukucavanje. U stavku je uključeno krojenje stropa prema situaciji na gradilištu.
Obračun po m² tlocrtne površine spremišta na koji se polaže toplinska izolacija.</t>
  </si>
  <si>
    <t xml:space="preserve">Dobava i postava hidroizolacije iz sintetičke membrane na bazi termoplastičnog poliolefina, FPO/TPO, armirana poliesterskom mrežicom, UV stabilna, debljine d= 1,5 mm, (tip kao SARNAFIL TS 77, proizvođača SIKA AG ili jednakovrijedno). Membrane se slobodno polažu te perimetralno fiksiraju. Spojevi se obrađuju vrućim zrakom sa širinom vara od min. 3 cm, preklop 8 cm, u skladu s propisanom tehnologijom od strane proizvođača membrane. U dijelu ravnog krova i nadstrešnica ulaza  membrana se podiže 30 cm na zidove dimnjaka i izlaza na krov. U cijenu su uključeni svi potrebni radovi kao i spojna i brtveća sredstva. </t>
  </si>
  <si>
    <t>Nabava materijala, izrada i postava limene okapnice -opšava izvedene od plastificiranog čeličnog lima, razvijene širine do 25 mm, debljine 0,55-0,70mm okapnice lođa  kao zaštita od atmosferilija. Detalj učvršćenja i postave dogovoriti na licu mjesta. U cijenu uključiti sve komplet, pomoćna i vezna sredstva do potpune funkcionalnosti detalja i vodonepropusnosti. Obračun po m'.</t>
  </si>
  <si>
    <t>Nabava materijala, izrada i postava limene okapnice -opšava izvedene od plastificiranog čeličnog lima, razvijene širine do 400 mm, debljine 0,55-0,70mm, postavljenog na rubu neprohodnog ravnog krova, ulaza u zgradu, izlaza na krov kao zaštita od atmosferilija. Detalj učvršćenja i postave dogovoriti na licu mjesta. U cijenu uključiti sve komplet, pomoćna i vezna sredstva do potpune funkcionalnosti detalja i vodonepropusnosti. Obračun po m'.</t>
  </si>
  <si>
    <t xml:space="preserve">3. </t>
  </si>
  <si>
    <t>Dobava, doprema i ugradnja ploče i kape iznad dimnjaka i ventilacijkih kanala, od pocinčanog lima d=0,55-1,5 mm. Obračun po komadu izvedene ploče i kape na bazi prosječnih mjera od cca 0,80x1,00 m, zaštita od atmosferilija. U cijenu uključiti sva pomoćna i vezna sredstva do potpune funkcionalnosti. Prije izvođenja radova potrebno je izraditi radionički nacrt te dati na odobrenje nadzornom inženjeru. Obračun po komadu.</t>
  </si>
  <si>
    <t/>
  </si>
  <si>
    <t>ukupno EUR</t>
  </si>
  <si>
    <t>INVESTITOR/ NARUČITELJ:</t>
  </si>
  <si>
    <t>SUVLASNICI VIŠESTAMBENE ZGRADE</t>
  </si>
  <si>
    <t>Zastupani po upravitelju</t>
  </si>
  <si>
    <t>NAZIV GRAĐEVINE:</t>
  </si>
  <si>
    <r>
      <rPr>
        <b/>
        <sz val="14"/>
        <color theme="1"/>
        <rFont val="Century Gothic"/>
        <family val="2"/>
      </rPr>
      <t>RAZINA OBRADE</t>
    </r>
    <r>
      <rPr>
        <sz val="14"/>
        <color theme="1"/>
        <rFont val="Century Gothic"/>
        <family val="2"/>
      </rPr>
      <t>: Glavni projekt</t>
    </r>
  </si>
  <si>
    <r>
      <rPr>
        <b/>
        <sz val="14"/>
        <color theme="1"/>
        <rFont val="Century Gothic"/>
        <family val="2"/>
      </rPr>
      <t>PROJEKTANT</t>
    </r>
    <r>
      <rPr>
        <sz val="14"/>
        <color theme="1"/>
        <rFont val="Century Gothic"/>
        <family val="2"/>
      </rPr>
      <t>: Mićo Diklić, dipl.ing.građ.</t>
    </r>
  </si>
  <si>
    <t>SURADNICI:</t>
  </si>
  <si>
    <t>Ivan Bukvić, struč.spec.ing.aedif.</t>
  </si>
  <si>
    <t>GLAVNI PROJEKTANT:</t>
  </si>
  <si>
    <t>Mićo Diklić, dipl.ing.građ.</t>
  </si>
  <si>
    <t xml:space="preserve">Rujan 2023. - dopuna </t>
  </si>
  <si>
    <t>Studeni 2019.</t>
  </si>
  <si>
    <t>Sajmište 3-11 , Petrinja</t>
  </si>
  <si>
    <t>Sajmište 3-11</t>
  </si>
  <si>
    <t>REKONSTRUKCIJA STAMBENE ZGRADE</t>
  </si>
  <si>
    <t>44250 Petrinja</t>
  </si>
  <si>
    <t>k.č. 2646/23, k.o. Petrinja</t>
  </si>
  <si>
    <r>
      <rPr>
        <b/>
        <sz val="14"/>
        <color theme="1"/>
        <rFont val="Century Gothic"/>
        <family val="2"/>
      </rPr>
      <t>ZAJEDNIČKA OZNAKA PROJEKTA</t>
    </r>
    <r>
      <rPr>
        <sz val="14"/>
        <color theme="1"/>
        <rFont val="Century Gothic"/>
        <family val="2"/>
      </rPr>
      <t>: EP_19/053</t>
    </r>
  </si>
  <si>
    <r>
      <rPr>
        <b/>
        <sz val="14"/>
        <color theme="1"/>
        <rFont val="Century Gothic"/>
        <family val="2"/>
      </rPr>
      <t>OZNAKA PROJEKTA</t>
    </r>
    <r>
      <rPr>
        <sz val="14"/>
        <color theme="1"/>
        <rFont val="Century Gothic"/>
        <family val="2"/>
      </rPr>
      <t>: EP_19/053_G:</t>
    </r>
  </si>
  <si>
    <t>STRUČNI NADZOR i KOORDINATOR II( 3,0% OD INVESTICIJE S PDV-om)</t>
  </si>
  <si>
    <t xml:space="preserve">Glavni projektant </t>
  </si>
  <si>
    <t>Stambeni servis-poslovni centar d.o.o.</t>
  </si>
  <si>
    <t>Čanićeva 4, Zagreb</t>
  </si>
  <si>
    <t>OIB: 42547882422</t>
  </si>
  <si>
    <t>PRIPREMNI RADOVI</t>
  </si>
  <si>
    <t>jed.mj.</t>
  </si>
  <si>
    <t>1.1.</t>
  </si>
  <si>
    <t>Organizacija i priprema gradilišta</t>
  </si>
  <si>
    <t xml:space="preserve">Stavka obuhvaća:
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Osiguranje vertikalnog i horizontalnog transporta, instalacija i korištenje naprava za vertikalni i horizontalni transport ljudi i materijala, postava oznaka upozorenja, table gradilišta, oznaka opasnosti i zabrane, te ostalih oznaka zaštite na radu.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</si>
  <si>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1.2.</t>
  </si>
  <si>
    <t>Čišćenje gradilišta</t>
  </si>
  <si>
    <t xml:space="preserve">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                              </t>
  </si>
  <si>
    <t>1.3.</t>
  </si>
  <si>
    <t>Izrada tunelske skele</t>
  </si>
  <si>
    <t xml:space="preserve">Dobava, postava, skidanje i otprema tunelske skele-prolaza za pješake (nad ulaznim prostorom) , izrađenog od bešavnih cijevi i potrebnih spojnih elemenata, sa svim potrebnim ukrućenjima i sidrenjima visine do 2.5m, širine 1,5-1,6m dužine 4.0m.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Obračun se vrši po m² horiznontalne projekcije površine skele. U cijenu uračunati i naknadu za zauzimanje javne površine. </t>
  </si>
  <si>
    <t>m2</t>
  </si>
  <si>
    <t>1.4.</t>
  </si>
  <si>
    <t>Zaštita podnih obloga - stanova</t>
  </si>
  <si>
    <t>Dobava, postavljanje i odlaganje zaštitnih podnih obloga za
zaštitu svih podnih površina u obliku OSB ploča i geotekstila.
Zaštitu koristiti prilikom korištenja radnih ljestvi, pokretnih skela i
platformi te od opadanja dijelova žbuka sa stropova i zidova.
Sva oštećenja nastala na nezaštićenom dijelu, izvođač snosi o svom trošku. Obračun po m2 zaštićene površine.</t>
  </si>
  <si>
    <t>1.5.</t>
  </si>
  <si>
    <t xml:space="preserve">Demontaža rasvjetnih tijela, utičnica i prekidača </t>
  </si>
  <si>
    <t>Demontaža rasvjetnih tijela, utičnica i prekidača te zaštitu električnih  instalacija koje će smetati pri izvođenju radova na ojačanju konstrukcije. Izvođač treba pri davanju ponude obići objekt i predvidjeti količinu koja se mora demontirati. Postojeće priključke zaštititi do ponovne ugradnje.                                                                                                               U cijenu uključeno demontaža, zaštita i ponovna montaža. Obračun po komadu po stanu (1 kom=1stan).</t>
  </si>
  <si>
    <t>1.6.</t>
  </si>
  <si>
    <t>Demontažu i ponovna montaža električnih bojlera</t>
  </si>
  <si>
    <t>Demontaža i ponovna montaža električnih bojlera i instalacija koje će smetati pri izvođenju radova na ojačanju konstrukcije. Izvođač treba pri davanju ponude obići objekt i predvidjeti količinu koja se mora demontirati. Postojeće priključke zaštititi do ponovne ugradnje. U cijenu uključeno demontaža, zaštita i ponovna montaža. Obračun po komadu.</t>
  </si>
  <si>
    <t>1.7.</t>
  </si>
  <si>
    <t xml:space="preserve">Demontaža cijevnog razvoda grijanja i vode </t>
  </si>
  <si>
    <t xml:space="preserve">Prema potrebi će se izvesti preinaka na instalaciji grijanja i vode na način da će se postojeći razvod prilagoditi novom stanju nakon ojačanja zidova.  Prije demontaže radijatora i cijevi potrebno je ispustiti vodu iz sistema kao i zatvoriti ventil pitke vode. U cijenu uključena demontaža i ponovna montaža cijevi i radijatora sa svim potrebnim fazonskim komadima. Moguća je ugradnja PPR cijevi za vodu. Obračun po komadu stana. </t>
  </si>
  <si>
    <t>1.8.</t>
  </si>
  <si>
    <t>Demontaža unutarnje stolarije</t>
  </si>
  <si>
    <t>Kako bi se što kvalitetnije izveli radovi na ojačanju zidova potrebno je mjestimično demontirati  unutarnju stolariju (dvoja vrata i jedan prozor u kupaoni) na mjestima ojačanja zida i zidanja novih pregradnih zidova. Demontažu je potrebno pažljivo izvesti kako bi se ista stolarija nakon izvedbe ojačanja mogla ponovo montirati.  Izvođač je dužan stolariju ugraditi u funkcionalno stanje. U cijenu je uključen sav potreban rad, pomoćna sredstava, izrada potrebne zaštite, čišćenje i privremeno deponiranje stolarije na gradilišnu deponiju do ponovne ugradbe. Nakon završetka radova stolarija se ugrađuje na staro mjesto.  Obračun po broju stanova demontirane i ponovo montirane stolarije.</t>
  </si>
  <si>
    <t>1.9.</t>
  </si>
  <si>
    <t xml:space="preserve">Uklanjanje pregradnog zida prizemlja i katova debljine 10cm </t>
  </si>
  <si>
    <t>Uklanjanje pregradnih zidova oko kupaonice i kuhinje koji su zidani "na kant" debljine 6-10cm u  prizemlju, na 1.katu, 2.katu,3.katu,4.katu na čije mjesto dolaze novi pregradni zidovi zidani po pravilima struke.  U cijenu uključen sav potreban rad, zaštite, horizontalni i vertikalni prijenos (transporti) i odvoz šute na deponiju.                           
Obračun po m2 srušenog zida.</t>
  </si>
  <si>
    <t>1.10.</t>
  </si>
  <si>
    <t>Uklanjanje pregradnog zida na prizemlju uz glavni ulaz</t>
  </si>
  <si>
    <t>Uklanjanje pregradnih zidova prizemlja uz glavni ulaz na čije mjesto dolaze novi pregradni zidovi zidani od šuplje opeke.  U cijenu uključen sav potreban rad, zaštite, horizontalni i vertikalni prijenos (transporti) i odvoz šute na deponiju.                           
Obračun po m2 srušenog zida.</t>
  </si>
  <si>
    <t>1.11.</t>
  </si>
  <si>
    <t>Uklanjanje dimovodnih kanala</t>
  </si>
  <si>
    <t>Pažljivo ručno obijanje oštećenih dimovodnih kanala od krova do podne ploče prizemlja radi izvođenja novih dimnjaka na istim pozicijama. Postojeće kanale potrebno je ukloniti s gornjih etaža prema prizemlju kako ne bi došlo do urušavanja unutarnje konstrukcije. Konstrukcija dimnjaka je od betonskih blokova i obloge šupljom opekom.  U cijenu je uključen sav rad (rušenje cijelokupnog kanala s konstrukcijom) i stabilizacija postojeće konstrukcije krovišta, međukatne konstrukcije, radna skela, zaštita drugih elemenata od oštećenja, te uklanjanje i vraćanje elemenata instaliranih na dimnjake kao što su antene i slično. Obračun po m3 sraslog stanja.</t>
  </si>
  <si>
    <t>1.12.</t>
  </si>
  <si>
    <t xml:space="preserve">Demontaža radijatora i lajsni parketa </t>
  </si>
  <si>
    <t xml:space="preserve">Demontaža radijatora i lajsni parketa kako bi se osigurao prostor za izvedbu ojačanja zida i sanacije parapeta. U cijenu uključena demontaža i ponovna montaža do potpune funkcionalnosti uključujući sve transporte, materijale i tehnologiju izvođenja te privremeno deponiranje i čuvanje radijatora.  Prije demontaže radijatora potrebno je ispustiti vodu iz sistema. Obračun po broju stanova. </t>
  </si>
  <si>
    <t>1.13.</t>
  </si>
  <si>
    <t>Demontaža vjetrobrana, vrata, umivaonika i poštanskih sandučića u prizemlju kraj glavnog ulaza</t>
  </si>
  <si>
    <t>Demontaža vjetrobrana, vrata, umivaonika i poštanskih sandučića na mjestu izvedbe novog pregradnog zida u prizemlju kraj glavnog ulaza. U cijenu je uključen sav potreban rad, pomoćna sredstava, skele, izrada potrebne zaštite, čišćenje. Nakon završetka radova vjetrobran, vrata, umivaonici, poštanski sandučići i svi demontirani elementi se ugrađuju na staro mjesto. U cijenu uključena demontaža i ponovna montaža do potpune funkcionalnosti zajedno sa privremenim skladištenjem do ponovne ugradbe. Obračun po kompletu (po ulazu).</t>
  </si>
  <si>
    <t>1.14.</t>
  </si>
  <si>
    <t xml:space="preserve">Uklanjanje žbuke </t>
  </si>
  <si>
    <t>Uklanjanje postojeće žbuke sa zidova (na mjestima ugradnje FRCM sustava i drugih) i mjestima sanacije parapeta, nadvoja i nosivih zidova, strojno ili ručno. Sa oštećenih površina potrebno je ukloniti sve slojeve do nosive konstrukcije. Stavka uključuje uklanjanje starog materijala iz sljubnica do dubine od 2-3 cm. U cijenu je uključeno sav potreban rad, pomoćna sredstva, skele, izrada potrebne zaštite, čišćenje, vertikalni i horizontalni transport te tehnologija izvođenja. Obračun po m2 uklonjene žbuke, otvori se u potpunosti odbijaju.</t>
  </si>
  <si>
    <t>1.15.</t>
  </si>
  <si>
    <t>Odvoz otpada od šute, žbuke i slično</t>
  </si>
  <si>
    <t>Ručni utovar materijala od rušenja, otucanja žbuke i slično, horizontalni i vertikalni prijenos, te prijevoz na udaljenost do 20km, istovar izvrtanjem i planiranjem na gradskoj planirki. Plaćanje svih pristojbi uključiti u jediničnu cijenu.     
Obračun po m3 zbijenog stanja.</t>
  </si>
  <si>
    <t>1.16.</t>
  </si>
  <si>
    <t>Demontaža slojeva ravnog krova</t>
  </si>
  <si>
    <t>Demontaža slojeva ravnog krova do nosive konstrukcije na mjestu dimnjaka u širini od 0,5 m radi izvedbe novih dimnjaka i sanacija po završetku zidanja novih dimnjaka do potpune funkcionalnosti. U cijenu su uračunati horizontalni i vertikalni transporti i utovar i odvoz otpadnog materijala na deponiju. Obračun po m² obrađene površine.</t>
  </si>
  <si>
    <t>1.17.</t>
  </si>
  <si>
    <t>Demontaža sanitarija</t>
  </si>
  <si>
    <t>Kako bi se što kvalitetnije izveli radovi na zidanja novih zidova potrebno je mjestimično demontirati sanitarije (umivaonik, kada, wc školjka) unutar kupaonica i sudoper unutar kuhinje. Demontažu je potrebno pažljivo izvesti kako bi se iste sanitarije i sudoper nakon izvedbe zidova mogle ponovo montirati. Izvođač je dužan sanitarije i sudoper ugraditi u funkcionalno stanje. U cijenu je uključeno sav potreban rad, pomoćna sredstava, izrada potrebne zaštite, čišćenje i privremeno deponiranje sanitarije na gradilišnu deponiju do ponovne ugradbe. Nakon završetka radova sanitarije i sudoper se ugrađuju na staro mjesto.  Obračun po broju stanova demontirane i ponovo montirane sanitarije i sudopera.</t>
  </si>
  <si>
    <t>UKUPNO PRIPREMNIH RADOVA</t>
  </si>
  <si>
    <t>ARMIRANO BETONSKI RADOVI</t>
  </si>
  <si>
    <t>2.1.</t>
  </si>
  <si>
    <t>Izvedba armiranobetonskog vertikalnog serklaža</t>
  </si>
  <si>
    <t>a)</t>
  </si>
  <si>
    <t>Izvedba AB vertikalnog serklaža 15x15 cm u novom zidanom zidu prizemlja pokraj glavnog ulaza uz ugradnju armature.  U cijenu uračunati sav potreban materijal ( beton C25/30 ), izvedba potrebne oplate,sav pomoćni materijal sredstva i transpori - sve do potpune gotovosti.  Izvedba prema nacrtima, detaljima i uvjetima iz projekta.                                                                          Obračun po m3 ugrađenog betona.</t>
  </si>
  <si>
    <t>b)</t>
  </si>
  <si>
    <t>Dobava, doprema, izmjera, rezanje, savijanje postava i vezivanje rebraste armature za vertikalne serklaže, šipke 4Φ12mm i Φ8/15, jednostavne i srednje složenosti. Čelik kvalitete B500B. Šipke je potrebno ankerirati u pod. Obračun po kg ugrađene armature.</t>
  </si>
  <si>
    <t>kg</t>
  </si>
  <si>
    <t>UKUPNO ARMIRANO BETONSKIH RADOVA</t>
  </si>
  <si>
    <t>ZIDARSKI RADOVI</t>
  </si>
  <si>
    <t>3.1.</t>
  </si>
  <si>
    <t>Zapunjavanje sljubnica i izravnanje podloge 
(prije nanošenja FRCM sustava)</t>
  </si>
  <si>
    <t>Nanošenja morta za zapunjavanje sljubnica kao Mape-Antique Allettamento ili jednakovrijedno. Prije ugradnje morta za zapunjavanje potrebno je zasititi podlogu vodom, u svrhu spriječavanja upijanja vode iz žbuke od strane podloge. Višak slobodne vode mora ispariti, tako da je površina zasićena i suha. Nanosi se mort tipa kao  Mape-Antique Allettamento ili jednakovrijedan  između elemenata ziđa lopaticom, lagano pritskajući kako bi poboljšali prionjivost. Višak morta treba ukloniti odmah nakon ugradnje. Istim mortom potrebno je poravnati udubine, a izbočine je potrebno otući kako bi se dobila zadovoljavajuća ravnost površine za nanošenje ojačanja.  Obračun je po m 2 zida, otvori se u potpunosti odbijaju. U cijenu je uključen sav rad, materijal, horizontalni i vertikalni prijenos, tehnologija izvođenja do završetka.</t>
  </si>
  <si>
    <t>nadvoji</t>
  </si>
  <si>
    <t>nosivi zidovi</t>
  </si>
  <si>
    <t>3.2.</t>
  </si>
  <si>
    <t xml:space="preserve">Injektiranje spoja opečnog zida i betonskog zida (pukotine) </t>
  </si>
  <si>
    <t>Izvedba injekcijskih bušotina za sanaciju građe zida na spoju betonskog zida i zida od opeke, prema nacrtima. Rupe je potrebno izbušiti linijski na razmaku od 20-30 cm (9-10 rupa po vertikali stana). Za zidove debljine manje od 60 cm, mješavina se injektira samo na jednoj strani, a kod zidova debljih od 60 cm mješavina se injektira s obje strane. Izbušite rupe promjera 20-30 mm u dubini od 2/3 debljine zida, pod kutom od 30º-40º u koje se ugrađuju  plastične cijevčice promjera 12-16 mm kroz koje će se injektirati mješavina. Prije injektiranja pripremljene mješavine, unutrašnjost strukture koja se konsolidira mora se potpuno zasititi vodom. Dan prije izvođenja radova treba dobro natopiti vodom unutrašnjost te strukture, kroz iste rupe kroz koje će se kasnije injektirati mješavina. U međuvremenu će sav višak vode u unutrašnjosti ispariti. Sva mjesta gdje bi mješavina mogla curiti, prethodno se trebaju zatvoriti reparaturnim mortom. Provedba injektiranja pripremljenom injekcijskom smjesom Mape Antique I15 ili jednakovrijedno, pod pritiskom od    1-2 bara. Injektiranje se izvodi pažljivo u fazama, po visini od cca 1,5 m zida. Raditi s prekidima, kako bi injekcijska masa postigla određenu čvrstoću, čime se izbjegava pojava jačeg tlaka u praznom prostoru zida. Predviđa se utrošak injekcijske mase od cca 1,4 kg/l šupljine. U cijenu je uključen sav rad, materijal, horizontalni i vertikalni prijenos, tehnologija izvođenja do završetka.                                                                                            Obračun po m injektiranog dijela zida.</t>
  </si>
  <si>
    <t>m</t>
  </si>
  <si>
    <t>3.3.</t>
  </si>
  <si>
    <t>Injektiranje betonskih zidova</t>
  </si>
  <si>
    <t>Izvedba injekcijskih bušotina za sanaciju betonskih zidova u stubištu prema nacrtima i dogovoru s Nadzornim inženjerom.                            1.	Ugradnja pakera:
	Rupe se buše prema pukotini linijski u razmaku od 10-15 cm, pod kutom od 45˚ s odmakom od 8-10 cm od pukotine.  Promjer rupe iznosi 10 mm. Rupe se buše tako da se presjeca pukotina. Prije ugradnje pakera rupe je potrebno ispuhati zrakom pod pritiskom kako prašina ne bi smetala prilikom prodiranja epoksidne smole tipa kao MC-Injekt 1264 Compact ili jednako vrijednog proizvoda. 
2.	Površinsko brtvljenje pukotine:
	Nakon ugradnje pakera, ukoliko je pukotina šira od 0,1 mm potrebno je pukotinu površinski zatvoriti epoksidnim ljepilom, tipa kao MC-DUR 1280 ili jednako vrijedno kako bi se spriječilo istjecanje smole.  Nakon injektiranja potrebno je uloniti pakere i rupe zatvoriti sa brzovezujućim mortom 
3.	Injektiranje
	"Injektiranje pukotina epoksidnom smolom tipa kao MC-Injekt 1264 Compact ili jednako vrijedan proizvod. Tlak injektiranje je od 30 do 100 bara. Točan tlak se prilagođava prilikom izvođenja radova.  Obračun je po m' pukotine. U cijenu je uključen sav rad, materijal, horizontalni i vertikalni prijenos, tehnologija izvođenja do završetka.</t>
  </si>
  <si>
    <t>3.4.</t>
  </si>
  <si>
    <t>Ugradnja FRCM ojačanja</t>
  </si>
  <si>
    <t>a/</t>
  </si>
  <si>
    <t>Nabava i ugradnja sustava ojačanja (s unutarnje strane) s mrežom od staklenih vlakana tipa kao  MAPEGRID G 220 ili jednakovrijedno. Prvo se nanosi sloj bescementnog morta tipa PLANITOP  HDM RESTAURO ili jednakovrijedno u debljini od 4-5 mm u kojeg se utiskuje mreža dok je mort još svjež. Mreža se na mjestu spojeva mora preklapati najmanje 25 cm u uzdužnom smjeru i najmanje 10 cm u poprečnom smjeru. Nakon ostavljanja mreže nanosi se još jedan sloj morta u debljini od 4-5 mm. U cijenu uključen sav potreban materijal rad i pomoćna sredstva. Završni sloj pripremljen za završnu zidarsku obradu. Obračun je po m2 zida, otvori se u potpunosti odbijaju.</t>
  </si>
  <si>
    <t>spoj zida od opeke i betona</t>
  </si>
  <si>
    <t>3.5.</t>
  </si>
  <si>
    <t>Nanošenje morta za završnu obradu</t>
  </si>
  <si>
    <t>Ručno nanošenje paropropusne bescementne izravnavajuće žbuke za završnu obradu na bazi prirodnog hidrauličnog vapna i eco poculana kao MAPE-ANTIQUE FC CIVILE ili jednakovrijedno, kako bi se postigla završna kvaliteta obrade zidova. Završna obrada mora biti pogodna za završnu malersku obradu.                                                                                          Obračun je po m2 zida, otvori se u potpunosti odbijaju.</t>
  </si>
  <si>
    <t>3.6.</t>
  </si>
  <si>
    <t>Ugradnja traka od karbonskih vlakana na stubišta</t>
  </si>
  <si>
    <t>Nabava i ugradnja FRP traka širine 20,00 cm od karbonskih vlakana za sanaciju lokalnih oštećenja stubišnih krakova.   Nakon uklanjanja žbuke sa donje strane stepeništa površina se čisti i ispuhuje. Na površinu koja se ojačava nanosi se dvokomponentni epoksidni temeljni premaz tipa kao MAPEWRAP PRIMER ili jedano vrijedno. Dok je temeljni premaz još svjež, gleterom se ravnomjerno nanosi dvokomponentni epoksidni kit tipa kao MAPEWRAP 11 ili 12  ili jednako vrijedno u sloju debljine 1-1,5 mm. Dok je epoksidni kit još svjež, nanosi se sloj tekuće epoksidne smole tipa kao MAPEWRAP 31 ili sjednako vrijedno kako bi se impregnirala tkanina. Dok je epoksidna smola još svježa nanosi se tkanina tipa kao MAPEWRAP UNI-AX ili jednako vrijedno. Tkanina se utiskuje rolerom te se nanosi drugi sloj epoksidne smole, dok je smola još svježa posipa se suhim pjeskom tipa kao QUARTZ 1,2 jednako vrijedno. Tkanina od karbonskih vlakana se ugrađuje prema specifikaciji i uputama proizvođača sustava. Radove treba izvoditi izvođač obučen od strane proizvođača materijala. Platno se ugrađuje sa donje strane stubišta (na linijama spojeva gazišta i spojevima na podest). U cijenu uključen sav potreban materijal, rad, pomoćna sredstva i transporti do potpune funkcionalnosti sustava.Obračun po m dužnom ugrađene trake.</t>
  </si>
  <si>
    <t>3.7.</t>
  </si>
  <si>
    <t>Izvođenje zaštite armature i završne žbuke</t>
  </si>
  <si>
    <t xml:space="preserve">Izvođenje zaštite armature i završne žbuke na pozicijama oštećenja gdje je vidljiva armatura. Nakon čišćenja i zaštite armatue antikorozivnim sredstvom, potrebno je izvesti završnu oblogu kojom će se zaštititi ojačana površina od atmosferilija. Zaštita se izvodi žbukanjem ravnih površina reparaturnim mortom R4-250.
Reparaturni mort R4-250 nanosi se u debljini 40 mm. Točne pozicije potrebno je utvrditi na licu mjesta sa Nadzornim inženjerom.  U cijenu je uključen sav rad i materijal do potpune gotovosti, horizontalni i vertikalni prijenos, tehnologija izvođenja kao i zaštita otvora na građevini.
Obračun je po m2 zida, otvori se u potpunosti odbijaju.                                                                           </t>
  </si>
  <si>
    <t>3.8.</t>
  </si>
  <si>
    <t>Zidanje novih pregradnih zidova  od šuplje opeke 50x11,5x19 cm</t>
  </si>
  <si>
    <t>Zidanje opečnih pregradnih zidova kuhinje i kupaone debljine 12 cm uporabom šuplje blok opeke dimenzije 50x11,5x19 cm i morta minimalno M10. U cijenu uključen sav potreban materijal, rad, horizontalni i vertikalni transporti, tehnologija izvođenja i sva pomoćna sredstva do potpune gotovosti. Spoj se izvodi prema detaljima iz nacrta. Potrebno je ankerirati svaki 2. red opeke u nosivi zid stubišta. Pozicija zida je na mjestu pregradnih zidova koji se uklanjaju, vidljivo na nacrtima prizemlja i katova. Obračun po m2 zidanog zida .</t>
  </si>
  <si>
    <t>3.9.</t>
  </si>
  <si>
    <t>Zidanje novih pregradnih zidova od šuplje opeke 50x11,5x19 cm u prizemlju kraj ulaza</t>
  </si>
  <si>
    <t>Zidanje opečnih pregradnih zidova prostora kraj ulaza u zgradu debljine 12 cm uporabom šuplje opeke dimenzije 50x11,5x19 cm i morta minimalno M10 . Izvode se vertikalni serklaži čija izrada je navedena u AB radovima. U cijenu uključen sav potreban materijal, rad, horizontalni i vertikalni transporti, tehnologija izvođenja i sva pomoćna sredstva do potpune gotovosti Spoj se izvodi prema detaljima iz nacrta. Potrebno je ankerirati svaki 2. red opeke u nosivi zid stubišta. Pozicija zida je na mjestu pregradnih zidova koji se uklanjaju, vidljivo na nacrtima prizemlja. Obračun po m2 zidanog zida.</t>
  </si>
  <si>
    <t>3.10.</t>
  </si>
  <si>
    <t>Zidanje montažnog dimnjaka</t>
  </si>
  <si>
    <t>Zidanje montažnog dimnjaka visine 15,5m- sistemski dimnjak s keramičkom cijevi otvora Ø 16cm i jednim ventilacijskim kanalom,  Otpornost na smrzavanje NPD, Temperaturni razred T400, Otpornost na požar od čađe čađe / udaljenost od zapaljivih materijala G50 , Tlačni razred N1, Razred požarne otpornosti F90, Tlačna čvrstoća materijala za zidanje plašta Mort:  ≥ M 2,5 , Tlačna čvrstoća plašteva 6 N/mm2 Otpornost na smrzavanje, komplet sa svim fazonskim komadima,  sve po uputi proizvođača. Zidanje plašteva vrši se cementnim mortom min M 2,5. Plaštevi se režu reznom pločom uz upotrebu zaštitne opreme. Preporuka zidanja je do visine 3m dnevno, a na temperaturama iznad 5C. Ukupna visina dimnjaka iznosit 15,40m mjereno od podne ploče prizemlja do kape dimnjakaU cijenu uključeni svi potrebni elementi (dimovodni betonski plašt, limena vrata, ventilacijska rešetka, limena dilatacijska rozeta, betonska kapa,...) rad i materijal do potpune gotovosti i funkcionalnosti uključujući skelu. Obračun po završenom kompletu dimnjaka.</t>
  </si>
  <si>
    <t>3.11</t>
  </si>
  <si>
    <t>Završna obrada dimnjaka iznad razine krova</t>
  </si>
  <si>
    <t>Završna obrada dimnjaka polimerno -cementnim ljepilom u koje se utiskuje tekstilno-staklena mrežica alkalno otporna sa preklopima od 10 cm (160 grama), koja se pregletava drugim slojem polimerno -cementnog ljepila.  Sistem se izvodi na na betonskom plaštu novog dimnjaka u punoj visini iznad krovne plohe. Stavka uključuje postavljanje svih potrebnih elemenata, rubnih profila za dimnjak  (sa mrežicom 160 g) i ojačanja na sve rubove, uglove, otvore i dr. Obračun po m2 obrađene površine.</t>
  </si>
  <si>
    <t>3.12.</t>
  </si>
  <si>
    <t>Završna obrada dimnjaka iznad razine krova silikonskom žbukom</t>
  </si>
  <si>
    <t xml:space="preserve">Završna obrada dimnjaka iznad krova dekorativnom silikonskom žbukom valjane teksture (zrno do 1.50 mm) u svemu prema uputama proizvođača. Izvedba u boji prema postojećem stanju ili sukladno odabiru investitora i nadzora. Podlogu prethodno impregnirati i pripremiti prema uputama proizvođača, što je potrebno uključiti u cijenu. Obračun se vrši po površini ugrađene žbuke. </t>
  </si>
  <si>
    <t>3.13.</t>
  </si>
  <si>
    <t>Sanacija parapeta</t>
  </si>
  <si>
    <t>Sanacija parapeta prozora stanova i stubišta sa unutrašnje strane polimerno-cementnim ljepilom u koje se utiskuje tekstilno-staklena mrežica alkalno otporna sa preklopima od 10 cm (160 grama), koja se pregletava drugim slojem polimerno-cementnog ljepila.  Sistem se izvodi na blokovima od šuplje opeke. Stavka uključuje postavljanje svih potrebnih elemenata do potpune gotovosti i funkcionalnosti. Obračun po m2 obrađene površine.</t>
  </si>
  <si>
    <t>3.14.</t>
  </si>
  <si>
    <t>Žbukanje pregradnog zida i pozicije sanacije betonskog zida</t>
  </si>
  <si>
    <t>Punoplošno žbukanje novih zidova s obje strane sa vapneno-cementnom žbukom uz armiranje sa rabitz mrežom. Završna površina zidova mora biti pripremljena za završnu malersku obradu. U cijenu uključen sav potreban materijal, rad, pomoćna sredstva, transporti, tehnologija izvođenja do potpune gotovosti. Obračun po m2  ožbukanog zida.</t>
  </si>
  <si>
    <t>3.15.</t>
  </si>
  <si>
    <t>Izvedba keramike na mjestima zidanja novih pregradnih zidova</t>
  </si>
  <si>
    <t xml:space="preserve">Polaganje keramičkih pločica na mjestima zidanja zidova unutar stanova i u zajedničkim prostorijama u prizemlju pokraj glavnog ulaza(pozicije na kojima su prethodno demontirane). Slaganje reškom na rešku, sa minimalnom širinom reške (max. 3mm) sve prema shemi polaganja pločica. Pločice se polažu u fleksibilno ljepilo ili prema uputi proizvođača. Stavka uključuje dobavu i ugradnju svog materijala s potrebnim predradnjama, osim pločica. Fuga po izboru investitora. U cijenu je uključen sav rad i materijal do potpune gotovosti i funkcionalnosti.  Obračun po m2. U cijenu uključena pločica do vrijednosti 150 kn. </t>
  </si>
  <si>
    <t>3.16.</t>
  </si>
  <si>
    <t xml:space="preserve">Bojanje zidova i stropova </t>
  </si>
  <si>
    <t>Bojanje zidova i stropova disperzivnom bojom u bijelom tonu (točan ton odabire investitor)- podloga žbuka. Bojanje žbukanih zidova kvalitetnom disperzivnom bojom tipa JUB uz prethodnu pripremu podloge. Izvoditi prema uputstvu proizvođača boje.                                Stavka obuhvaća: gletanje 2x ,brušenje,čišćenje, temljeni premaz - impregnacija, disprezivna boja 2x. Cijena uključuje sav rad, materijal i opremu potrebnu za potpuno dovršenje stavke. Obračun po m2</t>
  </si>
  <si>
    <t>3.17.</t>
  </si>
  <si>
    <t>Ugradnja FRP tkanina na bazi karbonskih vlakana na AB zidove prizemlja</t>
  </si>
  <si>
    <t>Dobava i ugradnja FRP tkanine na bazi jednosmjernih karbonskih vlakana širine 30cm ˝suhim˝ ili˝mokrim˝ postupkom koristeći dvokomponentnu epoksidnu smolu za impregnaciju tkanine i lijepljenje na podlogu.  ( Proizvod tipa kao SikaWrap 301C, širine 30 cm)                                       
Karakteristike tkanine:                                                                                            specifična težina: min. 304 g/m2 ± 10g/m2    
 - specifična debljine: min. 0.167 mm    
gustoća vlakana: min. 1,82 g/cm3    
 - karakteristična vlačna čvrstoća vlakana zasićenih epoksidnom smolom: min. 3850 N/mm2 (EN 2561 ili jednakovrijedan  
 - karakteristični vlačni modul elastičnosti vlakana zasićenih epoksidnom smolom: min. 210 kN/mm2 (EN 2561 ili jednakovrijedan                                                                                                      - izduženje pri slomu suhih vlakana: min. 1.70% (EN 2561 ili jednakovrijedan                                                                       
 Tip i pozicija tkanina je definirana u grafičkim prilozima . Prionjivost završne obloge / žbuke na epoksidnu smolu osigurati pozipavanjem suhog kvarcnog pijeska granulacije 0.7-1.2mm.  Radove pripreme i ugradnje podloge izvesti prema uputama proizvođača materijala. Svi proizvodi trebaju biti kompatibilni. Potvrdu kompatibilnosti treba dostaviti nadzornom inžinjeru. Obračun po m1 tkanine.Cijena uključuje sav rad, materijal i opremu potrebnu za potpuno dovršenje stavke. Obračun po m1 ugrađene tkanine.</t>
  </si>
  <si>
    <t>m1</t>
  </si>
  <si>
    <t>UKUPNO ZIDARSKIH RADOVA</t>
  </si>
  <si>
    <t>SVEUKUPNO EUR SA PDV</t>
  </si>
  <si>
    <t>jed.cijena EUR</t>
  </si>
  <si>
    <t>UKUPNO EUR</t>
  </si>
  <si>
    <t>UKUPNO  EUR BEZ PDV</t>
  </si>
  <si>
    <t xml:space="preserve"> STAMBENE ZGRADE</t>
  </si>
  <si>
    <t>TROŠKOVNIK RADOVA KONSTRUKCIJSKE OBNOVE</t>
  </si>
  <si>
    <t>PROJEKT OBNOVE KONSTRUKCIJE ZGRADE</t>
  </si>
  <si>
    <r>
      <rPr>
        <b/>
        <sz val="14"/>
        <color theme="1"/>
        <rFont val="Century Gothic"/>
        <family val="2"/>
      </rPr>
      <t>ZAJEDNIČKA OZNAKA PROJEKTA</t>
    </r>
    <r>
      <rPr>
        <sz val="14"/>
        <color theme="1"/>
        <rFont val="Century Gothic"/>
        <family val="2"/>
      </rPr>
      <t>: EP_21/076</t>
    </r>
  </si>
  <si>
    <t>Siječanj 2022</t>
  </si>
  <si>
    <t>TROŠKOVNIK RADOVA ENERGETSKE OBNOVE</t>
  </si>
  <si>
    <t>jedinična cijena EUR</t>
  </si>
  <si>
    <t>UKUPNI TROŠAK RADOVA ENERGETSKE OBNOVE</t>
  </si>
  <si>
    <t>UKUPNI TROŠAK RADOVA KONSTRUKCIJSKE OBNOVE</t>
  </si>
  <si>
    <t>SVEUKUPNO EUR (bez PDV-a)</t>
  </si>
  <si>
    <t>SVEUKUPNO EUR (s PDV-om)</t>
  </si>
  <si>
    <t>UKUPNI TROŠKOVI ENERGETSKE I KONSTRUKCIJSKE OBNOVE GRAĐEVINE SAJMIŠTE 3-11 PETRINJA</t>
  </si>
  <si>
    <t>OPĆI UVJETI ENERGETSKA OBNOVA</t>
  </si>
  <si>
    <t>Ovi zajednički obračunsko - tehnički uvjeti su sastavni dio općih uvjeta za pojedine vrste radova.</t>
  </si>
  <si>
    <t>Cijene upisane u ovaj troškovnik sadrže svu odštetu za pojedine radove i dobave u odnosnim stavkama troškovnika, i to u potpuno završenom stanju, tj. sav rad, materijal, naknadu za alat, sve pripreme, sporedne i završne radove, te horizontalne i vertikalne prijevoze i prijenose, postavke i skidanja potrebnih skela, razupora, sve sigurnosne mjere po odredbama HTZ, zaštitu gotovih konstrukcija i dijelova objekata od štetnog atmosferskog utjecaja: vrućine, hladnoće, i sl., najamne troškove za posuđenu mehanizaciju koju izvođač sam ne posjeduje, a za kojom se u toku gradnje može pojaviti potreba i kompletnu režiju.</t>
  </si>
  <si>
    <t>U cijene su također uključena sva druga davanja kao i pripomoći kod izvedbe obrtničkih radova i proizvoda: stolarije, bravarije, zidnih i podnih obloga; zatim sva potrebna ispitivanja materijala radi postizanja tražene kvalitete i čvrstoće po HRN propisima.</t>
  </si>
  <si>
    <t>Sav upotrebljeni materijal kao i finalni proizvod mora odgovarati postojećim tehničkim propisima i HRN-u, a ukoliko je materijal ili proizvod izvan hrvatskih standarda, njihovu kvalitetu treba dokazati atestima odgovarajućeg Zavoda za ispitivanje materijala.</t>
  </si>
  <si>
    <t>Davanjem ponude izvođač se obavezuje pravovremeno nabaviti sav opisani materijal i proizvod. U slučaju nemogućnosti nabavke opisanog materijala ili proizvoda tijekom gradnje, za svaku će se izmjenu prikupiti ponude i uz suglasnost nadzornog inžinjera i investitora odabrati najpovoljnija.</t>
  </si>
  <si>
    <t>U slučaju pogodbe izvođenja radova po građevinskoj knjizi, svi će se radovi obračunati prema izmjeri u naravi, bez obzira na količine upisane u troškovniku. Kao način obračuna vrijede "Normativi i standardi rada u građevinarstvu".</t>
  </si>
  <si>
    <t>Izvođač je dužan voditi građevinsku knjigu, koju će potpisivati nadzorni organ, kako bi se uvijek mogla kontrolirati količina izvedenih radova.</t>
  </si>
  <si>
    <t>Prije početka izrade treba sve mjere i količine prekontrolirati u naravi i dogovoriti s projektantom sve pojedinosti izvedbe.</t>
  </si>
  <si>
    <t>Prilikom predaje ponude treba navesti i točan rok do kada se radovi mogu završiti.</t>
  </si>
  <si>
    <t>  Podizvođači</t>
  </si>
  <si>
    <t>Pojedini radovi mogu se ustupiti podizvođaču samo uz prethodni pristanak naručioca.</t>
  </si>
  <si>
    <t>Posebna obaveza glavnog izvođača u vezi s ugovorima za radove koje izvode drugi izvođači jest koordinacija rada tih izvođača sa svojim radovima. Ta koordinacija obuhvaća sve potrebne pripreme, ugradnju eventualnih drvenih ili metalnih elemenata, potrebnih za učvršćenje ili zavješenje, te ostale zidarske radove i druge pripomoći potrebne za izvedbu i dovršenje radova drugih izvođača, kao i to da im omogući privremeno uskladištenje njihovih proizvoda. Glavni izvođač je također dužan uskladiti sve svoje radove , naročito na ojačanjima, s radovima drugih izvođača  te im treba omogućiti nesmetano i brzo izvođenje njihovih radova.</t>
  </si>
  <si>
    <t>Izvođač - kooperant, dužan je osigurati normalan i nesmetan rad, tj. tok izvedbe, tako da ne ometa pravilan rad ostalim obrtnicima zaposlenim u gradnji.</t>
  </si>
  <si>
    <t>Nabavu potrebnog materijala, osiguranje potrebnog broja radnika odgovarajuće stručnosti, kao i organizaciju svojeg rada izvođač treba provesti tako da to bude u skladu s operativnim planom, te da krivicom izvođača na dođe do zakašnjenja sa vlastitim radovima ili do ometanja u odvijanju radova drugih izvođača na zgradi.</t>
  </si>
  <si>
    <t>Izvođač mora sam osigurati od oštećenja svoje dovršene radove sve do primopredaje građevine.</t>
  </si>
  <si>
    <t>PRIDRŽAVANJE ZAKONA</t>
  </si>
  <si>
    <t>Izvođač je dužan pridržavati se svih važećih zakona, naredbi, uputstava, uredbi, pravilnika, propisa i drugih akata koji se odnose ili se mogu odnositi na radove koje je preuzeo.</t>
  </si>
  <si>
    <t>Izvođač radova dužan je pridržavati se odredbi Zakona o građenju, kao i drugih propisa, kojima se uređuju radovi na objekatu.</t>
  </si>
  <si>
    <t>PROJEKTI</t>
  </si>
  <si>
    <t>Ponuđač je dužan detaljno proučiti projekte prema kojima daje svoju ponudu.</t>
  </si>
  <si>
    <t>Sve eventualne primjedbe u odnosu na potpunost i tehničku ispravnost projekata dužan je ponuđač priopćiti bar 7 dana prije predaje ponude i zatražiti potrebna objašnjenja.</t>
  </si>
  <si>
    <t>Izvođač radova nema pravo tražiti povećanje ponuđene cijene ili odštetu na drugi način, pozivajući se na to da prilikom davanja ponude pojedini radovi nisu bili u dovoljnoj mjeri definirani u projektu.</t>
  </si>
  <si>
    <t>Izvođač je dužan radove izvoditi u skladu s projektom. Za svako odstupanje od projekta izvođač mora imati pismenu suglasnost projektanta i naručioca.</t>
  </si>
  <si>
    <t>TESTOVI I ISPITIVANJA</t>
  </si>
  <si>
    <t>Izvođač je dužan organizirati kontrolu radova te provoditi potrebna testiranja i ispitivanja u skladu s postojećim zakonima i propisima. Testovi i ispitivanja mogu se provoditi samo u za to registriranoj i priznatoj ustanovi. Za pojedine materijale, elemente ili opremu, za koje projektant i nadzorni organ to zatraže, izvođač je dužan dobaviti i pokazati ateste ili drugu ovjerenu dokumentaciju proizvođača tog materijala, elementa ili opreme.</t>
  </si>
  <si>
    <t>UZORCI, PROSPEKTI, RADIONIČKI I KOMPOZITNI NACRTI</t>
  </si>
  <si>
    <t>Izvođač je odgovoran za izvedbu i podnošenje na odobrenje projektantu i nadzornom inžinjeru uzoraka prospekata radioničkih i kompozitnih nacrta u okviru ovog ugovora i bez prava na posebnu naknadu, a kao što je to naznačeno u općim uvjetima i stavkama ovog troškovnika.</t>
  </si>
  <si>
    <t>Izvođač će pokazati uzorke, prospekte, radioničke i ostale nacrte, koji su specificirani u ovom popisu i na način koji je ovdje naveden bez obzira na to, da li su navedeni u općim opisima ili u pojedinim stavkama troškovnika.</t>
  </si>
  <si>
    <t>Svi traženi uzorci, prospekti, radionički i ostali nacrti biti će nadzornom inžinjeru predani u 2 (dva) primjerka na gradilištu, ako to općim opisima ili stavkama troškovnika nije drugačije određeno, od kojih jedan ostaje nadzornom inžinjeru, a drugi se, ovjeren i eventualno korigiran, vraća izvođaču. Ukoliko je izvođaču potrebno više primjeraka ovjerenog nacrta, izvođač može dostaviti na ovjeru i transparent kopiju takvog nacrta. Izvođač snosi troškove dobave, izrade i dostave svog materijala, te je dužan dostaviti ga na vrijeme, kako bi nadzorni inžinjer mogao donijeti odluku prije nego je takav materijal potreban za izradu ili dobavu te ugradbu pojedinih stavka ili opreme.</t>
  </si>
  <si>
    <t>Svaki će uzorak imati naljepnicu, svaki prospekt popratno pismo, a svaki nacrt će u žigu sadržavati slijedeće podatke:</t>
  </si>
  <si>
    <t>a) ime projekta</t>
  </si>
  <si>
    <t>b) naziv izvođača ili proizvođača</t>
  </si>
  <si>
    <t>c) materijal, opremu ili stavku koju predstavlja</t>
  </si>
  <si>
    <t>d) mjesto ugradbe</t>
  </si>
  <si>
    <t>Odabrani uzorci koji su u dobrom stanju bit će od nadzornog inžinjera označeni i moći će se uptrijebiti na radovima.  Svi ostali materijali i oprema koja se ugrađuje u objekt moraju u potpunosti odgovarati odobrenim uzorcima, prospektima i nacrtima. Nadzorni inžinjer ima pravo i dužnost zatražiti uklanjanje s gradilišta bilo kojeg materijala, opreme ili njezinog dijela, koji ne odgovara tom zahtjevu. Takvo uklanjanje dužan je izvođač izvršiti o svom trošku.</t>
  </si>
  <si>
    <t>Beton i armirani beton izvođač je dužan davati na testiranje ovlaštenoj organizaciji u skladu sa zakonom, a prema HRN-u U.M1.010, U.M1.011 i U.m1.012.</t>
  </si>
  <si>
    <t>Izvođač će izraditi i dati na odobrenje radioničke i ostale nacrte potrebne za proizvodnju i montažu instalacija, oprema i pojedinih stavaka.</t>
  </si>
  <si>
    <t>Isto tako, za one stavke koje proizvođač proizvodi ili dobavlja, a koje se proizvode u standardnim dimenzijama ili sa standardnim debljinama ili detaljima, koji odstupaju od debljine ili detalja predviđenih u nacrtima, a koji bi se elementi u takvim standardiziranim dimenzijama mogli primijeniti na objektu bez utjecaja na kvalitetu završenih radova ili na njegov estetski izgled - izvođač će također dati nacrte, prospekte, uzorke i drugu dokumentaciju na odobrenje kao i eventualnu razliku u cijeni.</t>
  </si>
  <si>
    <t>Cijena takvih supstitucija ni u kom slučaju neće moći biti viša od cijene ponuđene u ugovoru, a moći će se provoditi odnosno ugrađivati tek kada nadzorni organ i projektant pismeno odobre takve supstitucije.</t>
  </si>
  <si>
    <t>Radioničke i ostale nacrte treba izvođač, prije podnošenja nadzornom organu na odobrenje, provjeriti i uskladiti s radovima svih ostalih struka koje sudjeluju u izgradnji, te će svojim potpisom takvo usklađivanje na nacrtima i potvrditi. Izvođač će izvršiti bilo koji ispravak ili korekciju svojih podnesenih nacrta, koje zatraži nadzorni inžinjer ili projektant. Izvođaču neće biti priznati nikakvi dodatni ili naknadni radovi koji proizađu iz neusklađenosti ili nekoordiniranosti između njegovih podizvođača, te će svaki ispravak i korekciju tako neusklađenih radova izvesti o svom trošku.</t>
  </si>
  <si>
    <t>PRIVREMENI OBJEKTI, OPREMA I INSTALACIJE</t>
  </si>
  <si>
    <t>Izvođač je dužan postaviti i instalirati sve privremene objekte, ograde, zaštite, opremu i instalacije potrebne za normalno izvođenje radova, te ih nakon završetka radova sa gradilišta ukloniti.</t>
  </si>
  <si>
    <t>Privremeni objekti, ograde, zaštite, oprema obuhvaćaju, pored ostalog, i uređenje prostora, izgradnju eventualno potrebnih baraka, povremeno uređenje postojećih prostorija, sanitarija, dopremu i postavu građevinskih dizala, kranova i dizalica, privremena stubišta, ljestve i penjalice, ograde, zaštitne ograde, skele, platforme, oznake, protupožarnu opremu i sve ostalo potrebno za brzo i sigurno odvijanje izgradnje. Izvođač će sve ove radove izvesti bez posebne naplate.</t>
  </si>
  <si>
    <t>Izvođač će bez posebne naplate izvesti prema potrebi sve potrebne privremene priključke na vodovod, kanalizaciju, električnu mrežu i telefon, te provesti posebnu rasvjetu na gradilištu, uključivo propisanu svjetlosnu signalizaciju.</t>
  </si>
  <si>
    <t xml:space="preserve"> Izvođač preuzima potpunu odgovornost za sav materijal, opremu itd. tijekom pripremnih radova i izvođenja radova, sve do potpune primopredaje svih radova i građevine investitoru.</t>
  </si>
  <si>
    <t>Izvođač će na ulazu u gradilište postaviti ploču s podacima o investitoru, projektantu, izvođaču i objektu.</t>
  </si>
  <si>
    <t>ČIŠĆENJA</t>
  </si>
  <si>
    <t>Izvođač radova izvršit će sva čišćenja tijekom radova, te po završetku pojedinih grubih radova, kao i fino čišćenje po završetku svih radova, a neposredno prije konačne primopredaje.</t>
  </si>
  <si>
    <t>Čišćenje obuhvaća uklanjanje sveg smeća, otpadaka, šute, materijala ili elemenata koje je nadzorni organ odbio i zatražio da se ukloni sa gradilišta, kao i konačno čišćenje i pranje nakon završetka svih radova, te držanje svih materijala uredno uskladištenih.</t>
  </si>
  <si>
    <t>Izvođač je dužan izvesti i završno čišćenje cijelog objekta prije primopredaje, uključivo sva pranja stakala, pločica, podova itd. Sva ta čišćenja izvođač će izvesti sredstvima za čišćenje, koja su proizvedena i preporučena za primjenu na površinama koje se čiste. Izvođač će o svom trošku zamijeniti, popraviti i dovesti u ispravno stanje sve radove i površine koje eventualno ošteti tijekom takvog čišćenja.</t>
  </si>
  <si>
    <t>UKLANJANJE OTPADAKA</t>
  </si>
  <si>
    <t>Izvođač će tijekom trajanja izvedbe uklanjati sve otpatke, smeće i šutu, te će ih otpremiti izvan gradilišta na u tu svrhu odobrenu lokaciju i održavati će cijeli objekt uključivo okolni teren i pločnike, te ulice oko gradilišta u urednom i radnom stanju.</t>
  </si>
  <si>
    <t>Izvođač je dužan voditi računa i provesti mjere osiguranja tako da se tijekom uklanjanja otpadaka, materijala i opreme ne dovedu u opasnost ljudi i imovina. Prilikom svih čišćenja i uklanjanja otpadaka kada je god to moguće izvođač će koristiti vodu da smanji stvaranje prašine. Nikakvo smeće neće biti spaljivano na gradilištu.</t>
  </si>
  <si>
    <t>Nikakvo smeće ili otpatci neće se bacati u iskope, jame, niti koristiti kod nasipavanja.</t>
  </si>
  <si>
    <t>Vozila koja će se koristiti za odvoz smeća, šute i otpadaka moraju imati platneni krov (ceradu), a materijal koji se prevozi mora biti poprskan vodom kako bi se spriječilo njegovo rasipanje i raznošenje vjetrom tijekom prijevoza do lokaliteta za deponiranje.</t>
  </si>
  <si>
    <t>Suvišno blato i ostala nečistoća sa kotača vozila mora se odstraniti, kako bi se spriječilo njihovo raznošenje po ulicama izvan gradilišta. Svako eventualno blato i ostalu nečistoću koja takva vozila raznesu po ulicama izvan gradilišta dužan je izvođač o svom trošku ukloniti i zaprljane površine očistiti.</t>
  </si>
  <si>
    <t>ČUVANJE MATERIJALA</t>
  </si>
  <si>
    <t>Sav materijal i oprema koja će se upotrijebiti na građevini moraju biti uskladišteni, složeni i zaštićeni, te održavani u urednom i dobrom stanju.</t>
  </si>
  <si>
    <t>Sav suvišni materijal, oprema i alat koji nije više u upotrebi, kao i skele, oplata i itd. moraju biti uredno složeni, tako da ne ometaju napredak preostalih radova, te uklonjeni prvom prilikom sa gradilišta.</t>
  </si>
  <si>
    <t>Ukoliko se postojeće prostorije ili djelomično dovršeni prostori građevine koriste za privremeno skladište materijala, izvođač je odgovoran da uskladišteni materijal ne ometa pravovremeno izvođenje preostalih radova, niti inspekciju odnosno kontrolu izvedenih radova. Izvođač je također odgovoran da težina uskladištenog materijala ne pređe računato dozvoljeno opterećenje konstrukcije.</t>
  </si>
  <si>
    <t>ZAVRŠETAK RADOVA</t>
  </si>
  <si>
    <t>Po završetku radova teren i svi djelovi građevine moraju biti ostavljeni u čistom i urednom stanju, koje će udovoljiti pregledu i odobrenju nadzornog inžinjera.</t>
  </si>
  <si>
    <t>Sav preostali materijal, oprema i privremeni objekti biti će uklonjeni sa gradilišta, a površine na kojima su bili postavljeni dovedeni u prijašnje stanje predviđeno projektom ili u stanje koje će odobriti nadzorni inžinjer, a sve bez prava na posebnu naplatu.</t>
  </si>
  <si>
    <t>PRIMOPREDAJA  RADOVA</t>
  </si>
  <si>
    <t>Po završetku svih radova izvršit će se primopredaja radova na objektu putem završnog pregleda, u kojoj će obavezno biti predstavnici investitora, projektanta, a po potrebi i predstavnici proizvođača ili organizacija koje su učestvovale u financiranju ili izvedbi radova.</t>
  </si>
  <si>
    <t>Prije primopredaje radova izvođač je dužan investitoru dostaviti svu dokumentaciju,  građevinski dnevnik, ateste, rezultate ispitivanja itd., kao i drugu dokumentaciju potrebnu investitoru.</t>
  </si>
  <si>
    <t xml:space="preserve">Tijekom primopredaje vodit će se zapisnik, te je izvođač dužan izvršiti sve eventualne ispravke, popravke i zamjene na radovima, ukoliko se takve utvrde u tom zapisniku. </t>
  </si>
  <si>
    <t>Tijekom trajanja ugovornog jamstvenog odnosno garantnog roka, izvođač je dužan o svom trošku otkloniti sve nedostatke koji se pokažu tijekom tog jamstvenog roka, a koji su nastupili zbog izvođačeva nepridržavanja obaveza u vezi s kvalitetom radova i materijala. Investitor i nadzor će izvođaču odrediti primjereni rok za otklanjanje nedostataka, ali ujedno zadržava pravo i na naknadu eventualne štete nastale takvim nedostacima u izvedbi. Izvođač nije dužan vršiti korekciju ili popravke koji su rezultat normalnog korištenja.</t>
  </si>
  <si>
    <t>UKLANJANJE i RUŠENJE</t>
  </si>
  <si>
    <t xml:space="preserve">TEHNIČKA OPREMA I PRIPREMA (UREĐENJE)     
Izvoditelj radova mora prije izrade ponude izvršiti pregled lokacije izvođenja radova u svrhu organizacije i planiranja pristupa lokaciji. Izvoditelj radova mora prije početka radova investitoru predočiti plan organizacije gradilišta, sva potrebna tehnička pomagala koja se nalaze na gradilištu, kao i operativni (dinamički) plan izvršenja ugovorenih radova.
UVODNA NAPOMENA: U cijene svih radova obuhvaćenih ovim troškovnikom obavezno treba uključiti sav horizontalni i vertikalni transport, odlaganje materijala na deponij gradilišta, sortiranje otpada sukladno Zakonu, te odvoz istog na odlagalište otpada ili mjesto koje odredi investitor s utovarom u transportno vozilo, te plaćanjem svih pristojbi i taksi za istovar na odlagalište otpada. Sav rad na demontažama, sva podupiranja, osiguranja, pomoćni radovi i potrebne skele kao i osiguranje uvjeta za siguran rad uključeni su u jediničnim cijenama. Izvođač radova se obvezuje izvesti ograđeni prostor za odlaganje otpadnog materijala na gradilištu i osigurati ga od otuđenja. Sve radove izvoditi sukladno odredbama tehničkog opisa rušenja, koji je sastavni dio ovog troškovnika.
</t>
  </si>
  <si>
    <t>PRIPREMA TERENA</t>
  </si>
  <si>
    <t>Radove kao i kontrolu kvalitete ugrađenog materijala treba obavljati u skladu sa važećim normativom</t>
  </si>
  <si>
    <t>Treba provoditi sve tehničko-higijenske zaštitne mjere, bez nanošenja štete nad ostalim dijelovima izgrađenog dijela infrastrukture, okolnih objekata i što je moguće manju devastaciju okolnog terena.</t>
  </si>
  <si>
    <t>UKLANJANJE ILI PREMJEŠTANJE POSTOJEĆIH KOMUNALNIH INSTALACIJA</t>
  </si>
  <si>
    <t>Potrebno je blindirati i zaštiti postojeće komunalne instalacije.</t>
  </si>
  <si>
    <t xml:space="preserve">TEHNIČKA OPREMA I PRIPREMA (UREĐENJE)     </t>
  </si>
  <si>
    <t>Izvoditelj radova mora prije početka građevinskih radova investitoru predočiti plan organizacije gradilišta, sva potrebna tehnička pomagala koja se nalaze na gradilištu.</t>
  </si>
  <si>
    <t>BETONSKI I ARMIRANOBETONSKI RADOVI</t>
  </si>
  <si>
    <t xml:space="preserve">Svi betonski i armiranobetonski radovi navedeni u ovom troškovniku moraju biti izvedeni stručno i solidno, točno prema pogodbenom projektu, važećim «Privremenim tehničkim propisima» i uputama nadzornog organa, te prema uzancama struke i uputama proizvođača za pojedine materijale ili sustave . </t>
  </si>
  <si>
    <t>Prije početka izvedbe betonskih radova treba pregledati i zapisnički ustanoviti podatke o agregatu , cementu i vodi , odnosno faktorima koji će utjecati na kakvoću radova i ugrađenog betona .</t>
  </si>
  <si>
    <t>Upotrebljeni materijal mora odgovarati hrvatskim normama ,odnosno standardima u Pravilniku za agregat, vodu , beton i armaturu .</t>
  </si>
  <si>
    <t>Izvoditelj konstrukcija i elemenata od betona i armiranog betona mora voditi dokumentaciju prema Tehničkom propisu za betonske konstrukcije kojim dokazuje kvalitetu materijala, izvedenih radova te gotove konstrukcije te drugu dokumentaciju predviđenu projektom.</t>
  </si>
  <si>
    <t>SASTAVNI MATERIJALI</t>
  </si>
  <si>
    <t>Sastavni materijali ne smiju sadržavati štetne primjese u količinama koje mogu biti opasne za trajnost betona ili uzrokovati koroziju armature. Moraju biti pogodni za namjeravano korištenje betona.</t>
  </si>
  <si>
    <t xml:space="preserve">Za izradu betona mogu se rabiti cementi propisani normom HRN EN 197. Smiju se rabiti samo oni cementi koji imaju potvrdu sukladnosti s uvjetima odgovarajuće važeće norme, a izdaje tu potvrdu ovlaštena hrvatska institucija. </t>
  </si>
  <si>
    <t>Ne smije se rabiti cement koji je na betonari skladišten duže od tri mjeseca, ako ispitivanjima osnovnih svojstava nije potvrđeno da mu kakvoća odgovara propisanim uvjetima.</t>
  </si>
  <si>
    <t xml:space="preserve">Za izradu betona može se upotrebljavati obični agregat propisan normom HRN EN 12620. </t>
  </si>
  <si>
    <t xml:space="preserve">Mora biti razdvojen u najmanje tri frakcije, i treba imati potvrdu sukladnosti s uvjetima navedenih normi, koju izdaje ovlaštena hrvatska institucija. </t>
  </si>
  <si>
    <t>Frakcije agregata moraju se transportirati i skladištiti odvojeno, tako da se ne prljaju, ne predrobljuju i ne segregiraju.</t>
  </si>
  <si>
    <t xml:space="preserve">Podloga odlagališta agregata treba biti izvedena u dovoljnom nagibu za odvodnju vode koja se procjeđuje iz agregata. </t>
  </si>
  <si>
    <t>Na istome mjestu smiju se odlagati samo agregati iste nazivne frakcije iz istog izvora, a iste nazivne frakcije iz različitih izvora samo ako je prethodno dokazano da imaju ista ili dovoljno slična svojstva koja ne uzrokuju promjenu količine doziranja u betonu.</t>
  </si>
  <si>
    <t xml:space="preserve">Voda za spravljanje betona treba zadovoljavati uvjete norme HRN EN 1008. </t>
  </si>
  <si>
    <t xml:space="preserve">Pouzdano pitka voda (iz gradskih vodovoda) može se rabiti bez potrebe prethodne provjere uporabljivosti. </t>
  </si>
  <si>
    <t>Voda koja se ne koristi za piće, a koristi se za izradu betona na osnovi provedenih ispitivanja, treba kontrolirati najmanje jednom u tri mjeseca.</t>
  </si>
  <si>
    <t>UGRADNJA BETONA</t>
  </si>
  <si>
    <t xml:space="preserve">Ugradnjom betona može se započeti tek kada je oplata i armatura u potpunosti zgotovljena i učvršćena. </t>
  </si>
  <si>
    <t xml:space="preserve">Sabijanje betona vrši se pervibratorima i pri tome valja paziti da ne dođe do stvaranja segregacijskih gnijezda. </t>
  </si>
  <si>
    <t>Zaštita betonske konstrukcije vrši se polijevanjem vodom ili prekrivanjem vlažnim jutenim platnom, ovisno o temperaturi i osunčanju.</t>
  </si>
  <si>
    <t>Armatura mora ostati u projektiranom položaju i za vrijeme betoniranja i treba biti u potpunosti obložena betonom u čitavoj dužini i opsegu, sa zaštitnim slojem betona ne manjim od minimalno propisanog za tu vrstu konstrukciju.</t>
  </si>
  <si>
    <t xml:space="preserve">Ukoliko se betoniranje obavlja pri niskim temperaturama mora biti osigurana mogućnost proizvodnje zagrijanog svježeg betona i mogućnost zaštite svježeg betona za vrijeme manipuliranja. </t>
  </si>
  <si>
    <t>Trajanje manipulacije i transporta svježeg betona treba svesti na minimum i uvjetovano je temeljem kriterija da u tom vremenu ne smije doći do bitnije promjene konzistencije betona.</t>
  </si>
  <si>
    <t xml:space="preserve">Transportna sredstva moraju biti takova da spriječe segregaciju od mjesta spravljanja do mjesta ugradnje betona. </t>
  </si>
  <si>
    <t>To mogu biti betonske pumpe, auto-mješalice i kamioni kiperi za prijevoz do 1 km.</t>
  </si>
  <si>
    <t>Dozvoljena visina slobodnog pada betona je 1,0 m, a za veće visine treba osigurati dozvoljeni broj vertikalnih ljevaka.</t>
  </si>
  <si>
    <t>Transportna sredstva ne smiju se oslanjati na oplatu ili armaturu , kako ne bi dovela u pitanje njihov projektirani položaj.</t>
  </si>
  <si>
    <t xml:space="preserve">Prekidi u betoniranju dopušteni su samo na mjestima kako je to predviđeno u nacrtima ili izričito dopušteno od nadzornog organa. </t>
  </si>
  <si>
    <t>Prekidi se određuju na način kako je propisano ovim tehničkim uvjetima.</t>
  </si>
  <si>
    <t>Sav beton mora biti dobro i jednoliko sabijen pogodnim pervibratorima i vibratorima koji imaju minimalnu frekvenciju od 8000 ciklusa u minuti.</t>
  </si>
  <si>
    <t xml:space="preserve">Kod vibriranja jednog sloja betona, koji dolazi na prethodni sloj koji još nije vezao, pervibratori moraju ući i u donji sloj betona za dužinu igle. </t>
  </si>
  <si>
    <t>Beton treba ubaciti što bliže njegovom konačnom položaju u konstrukciji da se izbjegne segregacija.</t>
  </si>
  <si>
    <t xml:space="preserve">Smije se vibrirati samo dobro ukliješten beton, a nikako ga se ne smije transportirati pomoću pervibratora. </t>
  </si>
  <si>
    <t>Za sve vrijeme betoniranja na gradilištu treba dežurati stručno osoblje koje može otkloniti manje kvarove na postrojenju za spravljanje betona, transportnim sredstvima i sredstvima za ugradnju betona.</t>
  </si>
  <si>
    <t>ZAŠTITA BETONA</t>
  </si>
  <si>
    <t xml:space="preserve">Zaštita betona od isušivanja mora biti efikasna već u prvim satima nakon ugradnje betona, odmah kada stanje površine betona to dozvoljava. </t>
  </si>
  <si>
    <t>Intezivna zaštita mora trajati najmanje 7 dana.</t>
  </si>
  <si>
    <t xml:space="preserve">Ukoliko se zaštita od isušivanja vrši polijevanjem, voda ne smije biti hladnija od temperature površine betona, kako ne bi došlo do ubrzavanja i diferencijalnih termijskih stezanja betona koja mogu izazvati stvaranje pukotina. </t>
  </si>
  <si>
    <t>Ukoliko se zaštita od isušivanja vrši postupkom zatvaranja betonskih površina prskanjem kemijskim sredstvima, njihovo djelovanje treba provjeriti u tijeku predhodnih ispitivanja betona.</t>
  </si>
  <si>
    <t xml:space="preserve">U hladnom periodu ugrađeni  beton se mora na odgovarajući način termički zaptivati. </t>
  </si>
  <si>
    <t xml:space="preserve">Radni spojevi (reške) moraju biti vodonepropusni . </t>
  </si>
  <si>
    <t>Kod vodoravnih radnih spojeva, po završetku betoniranja, kada beton dobije odgovarajuću čvrstoću tj. u vremenu od početka do završetka vezivanja betona , potrebno je površinu na koju će se dobetonirati druga faza obraditi ispiranjem i ispuhivanjem smjesom zraka i vode pod pritiskom.</t>
  </si>
  <si>
    <t xml:space="preserve">Nakon montiranja armature i oplate, potrebno je ponovno savjesno očistiti površinu radne reške, zatim ispuhati i isprati smjesom zraka i vode. </t>
  </si>
  <si>
    <t>Naročitu pažnju pri tome valja posvetiti čišćenju uglova .</t>
  </si>
  <si>
    <t xml:space="preserve">Ovaj mikrobeton spravlja se sa vodom pomiješanom sa sredstvom za povećanje prionljivosti i vlačne čvrstoće betona. </t>
  </si>
  <si>
    <t xml:space="preserve">Kod vertikalne radne reške, prije početka prve faze betoniranja treba nanijeti sredstvo za površinsko sprječavanje vezanja betona . </t>
  </si>
  <si>
    <t>Nakon skidanja oplate ovaj se sloj ispere smjesom vode i zraka pod pritiskom.</t>
  </si>
  <si>
    <t xml:space="preserve">Nakon montiranja armature i oplate potrebno je ponovno očistiti površinu vertikalne radne reške. </t>
  </si>
  <si>
    <t xml:space="preserve">Neposredno prije početka betoniranja druge faze na površinu radne reške nanosi se premaz reakcijskom smolom. </t>
  </si>
  <si>
    <t>Vrijeme nanošenja i vezivanja, odnosno vezanja reakcijske smole mora biti podešeno tako da ona ne veže dok na nju ne dođe beton druge faze betoniranja.</t>
  </si>
  <si>
    <t xml:space="preserve">Sa ugradnjom betona može se započeti tek kada je oplata i armatura definitivno postavljena. </t>
  </si>
  <si>
    <t xml:space="preserve">Izvoditelj je dužan provoditi kontrolna ispitivanja betona. </t>
  </si>
  <si>
    <t>Čvrstoća betona određuje se klasom betona, a izvođač se mora strogo pridržavati klase betona za pojedine konstrukcije, označene u statičkom računu.</t>
  </si>
  <si>
    <t>ARMATURA</t>
  </si>
  <si>
    <t>Armatura mora biti u položaju predviđenom projektom i u potpunosti obuhvaćena betonom.</t>
  </si>
  <si>
    <t>Pregled postavljene armature vrši projektant statičar ili nadzorniinženjer na građevini.</t>
  </si>
  <si>
    <t xml:space="preserve">Za armiranje betonskih konstrukcija i elemenata koriste se čelici za armiranje, koji trebaju zadovoljavati uvjete norme EN 10080 i uvjete projekta konstrukcije. </t>
  </si>
  <si>
    <t xml:space="preserve">Površina armature mora biti očišćena od slobodne hrđe i tvari koje mogu štetno djelovati na čelik, beton ili vezu između njih. </t>
  </si>
  <si>
    <t>Čelik za armiranje betona treba rezati i savijati prema projektnim specifikacijama.</t>
  </si>
  <si>
    <t xml:space="preserve">Rukovanje, skladištenje i zaštita armature treba biti u skladu sa zahtjevima tehničkih specifikacija koje se odnose na čelik za armiranje, projekta betonske konstrukcije te odredbama Priloga B Tehničkog propisa za betonske konstrukcije </t>
  </si>
  <si>
    <t>Armatura se ugrađuje u armiranobetnsku konstrukciju prema  važečoj normi  i normama na koje ta upućuje.</t>
  </si>
  <si>
    <t>Nadzorni inženjer neposredno prije početka betoniranja mora:</t>
  </si>
  <si>
    <t>*provjeriti je li armatura izrađena, postavljena i povezana u skladu  s Prilozima B te dokumentirati nalaze svih provedenih provjera zapisom u građevinski dnevnik.</t>
  </si>
  <si>
    <t>Svaka stavka armiračkih radova mora sadržavati:</t>
  </si>
  <si>
    <t>*Pregled armature prije savijanja i sječenja sa čišćenjem i sortiranjem,</t>
  </si>
  <si>
    <t>*Sječenje, ravnanje i savijanje armature na gradilištu sa horizontalnim transportom do mjesta savijanja te horizontalnim i vertikalnim transportom do mjesta vezanja i ugradnje, ili:</t>
  </si>
  <si>
    <t>*Savijanje u središnjem savijalištu, transport do radilišta, horizontalni i vertikalni transport već gotovog savijenog čelika do mjesta vezanja i ugradnje.</t>
  </si>
  <si>
    <t>*Postavljanje i vezanje armature točno prema nacrtima, sa podmetanjem podložaka, kako bi se osigurala potrebna udaljenost između armature i oplate,</t>
  </si>
  <si>
    <t>*Pregled armature od strane izvođača i nadzornog organa prije početka betoniranja.</t>
  </si>
  <si>
    <t>Prilikom transportiranja armature sa središnjeg savijališta na gradilište, armatura mora biti vezana i označena po stavkama i pozicijama iz nacrta savijanja armature.</t>
  </si>
  <si>
    <t xml:space="preserve">Armatura mora biti na gradilištu pregledno deponirana. </t>
  </si>
  <si>
    <t xml:space="preserve">Prije polaganja, armatura mora biti očišćena od hrđe i nečistoća. </t>
  </si>
  <si>
    <t>Žica, plastični ili drugi ulošci koji se polažu radi održavanja razmaka kao i sav drugi pomoćni materijal uključeni su u jediničnu cijenu.</t>
  </si>
  <si>
    <t xml:space="preserve">Armatura se mora ugrađivati po profilima iz statičkog računa, odnosno nacrta savijanja. </t>
  </si>
  <si>
    <t xml:space="preserve">Ugrađivati se mora armatura po profilima iz statičkog računa, odnosno nacrta savijanja. </t>
  </si>
  <si>
    <t xml:space="preserve">Ukoliko je onemogućena nabava određenih profila zamjena se vrši uz odobrenje statičara. </t>
  </si>
  <si>
    <t>Postavljenu armaturu prije betoniranja dužan je osim rukovodioca radilišta i nadzornog organa pregledati i statičar i to upisati u građevinski dnevnik.</t>
  </si>
  <si>
    <t>Mjerodavni podatak koji za marku betona koji treba upotrijebiti na pojedinim dijelovima konstrukcije uzima se iz statičkog računa i nacrta savijanja armature.</t>
  </si>
  <si>
    <t>Pri polaganju armature naročitu pažnju valja posvetiti visini armature kod horizontalnih serklaža i armaturi u negativnoj zoni ploče kod ležaja (na zidovima) kako ne bi došlo do povećanja debljine ploče kod betoniranja zbog previsoko položene spomenute armature.</t>
  </si>
  <si>
    <t>Prije početka radova, izvođač je dužan, neovisno o ovim općim uvjetima za izvođenje betonskih i AB radova, izraditi projekt betona, koji mora dostaviti na suglasnost projektantu.</t>
  </si>
  <si>
    <t>Projekt betona je sastavni dio izvedbenog projekta i mora biti stalno na gradilištu.</t>
  </si>
  <si>
    <t xml:space="preserve">Betonirati je dozvoljeno tek nakon što je nadzorni inženjer pregledao oplatu, odobrio montažu armature , a nakon toga i potvrdio ispravnost postavljanja iste upisom u građevinski dnevnik. </t>
  </si>
  <si>
    <t>Ukoliko određeni profil prema statičkon računu nije moguće dobaviti, zamjena se vrši isključivo uz odobrenje statičara.</t>
  </si>
  <si>
    <t>Armirački radovi se u svemu moraju izvoditi prema HRN, važećim propisima i standardima.</t>
  </si>
  <si>
    <t>Jediničnom cijenom stavaka je obuhvaćeno:</t>
  </si>
  <si>
    <t>* priprema betona u betonari</t>
  </si>
  <si>
    <t>* dostava betona na gradilište</t>
  </si>
  <si>
    <t>* zaštitu betonskih konstrukcija</t>
  </si>
  <si>
    <t>*doprema, izrada i montaža sa demontažom kompletne oplate prema troškovniku</t>
  </si>
  <si>
    <t>*eventualno zatvarnje rupa i izbijanje plastičnih cijevi spona (pašaica)</t>
  </si>
  <si>
    <t>*betoniranje u vodi</t>
  </si>
  <si>
    <t>*dobava i pregled armature prije savijanja sa čišćenjem od rđe i nečistoća te sortiranjem</t>
  </si>
  <si>
    <t xml:space="preserve">*sječenje, ravnanje i savijanje armature </t>
  </si>
  <si>
    <t>*postavljanje armature točno prema armaturnim nacrtima, sa podmetanjem podložakakako bi se osigurala potrebna udaljenost između armature i oplate</t>
  </si>
  <si>
    <t>*ugradnja betona</t>
  </si>
  <si>
    <t>*svi horizontalni i vertikalni transporti</t>
  </si>
  <si>
    <t>*potrebna radna skela i podupiranje</t>
  </si>
  <si>
    <t>*uzimanje potrebnih uzoraka</t>
  </si>
  <si>
    <t xml:space="preserve">*ispitivanje materijala sa izradom atesta </t>
  </si>
  <si>
    <t xml:space="preserve">*čišćenje u tijeku izvođenja i nakon završetka svih radova </t>
  </si>
  <si>
    <t>*sva šteta i troškovi popravaka kao posljedica nepažnje u tijeku izvođenja</t>
  </si>
  <si>
    <t>*svi režijski troškovi</t>
  </si>
  <si>
    <t>*sav potreban alat na gradilištu i uskaldištenje</t>
  </si>
  <si>
    <t xml:space="preserve">* troškove zaštite na radu </t>
  </si>
  <si>
    <t xml:space="preserve">* troškove atesta </t>
  </si>
  <si>
    <t>*svu štetu na svojim i tuđim radovima učinjenu uslijed nepažnje.</t>
  </si>
  <si>
    <t>*pregled oplate od strane izvođača, statičara i nadzornog inženjera prije početka betoniranja</t>
  </si>
  <si>
    <t xml:space="preserve">Glatka oplata mora biti stabilna, otporna i dovoljno poduprta da može primiti opterećenja i uticaje koji nastaju prilikom betoniranja, bez slijeganja i deformacija u bilo koje pravcu. </t>
  </si>
  <si>
    <t>Glatka oplata, podupiranje iste, kao i pomoćna radna skela uključena je u cijenu.</t>
  </si>
  <si>
    <t xml:space="preserve">Završne plohe betona moraju biti potpuno ravne, bez izbočina ili valova. </t>
  </si>
  <si>
    <t>Eventualni popravci segregiranih mjesta i tragovi spojeva oplate, neće se dodatno priznavati.</t>
  </si>
  <si>
    <t xml:space="preserve">Za premazivanje oplate ne smiju se koristiti premazi koji se ne mogu oprati s gotovog betona ili bi nakon pranja ostale mrlje. </t>
  </si>
  <si>
    <t>Prije početka ugrađivanja betona oplata se mora detaljno očistiti.</t>
  </si>
  <si>
    <t xml:space="preserve">Na oplati se moraju izvesti svi otvori, udubine i prolazi za sve vrste instalacija i okapnica , kako bi se izbjeglo naknadno oštećenje i rastresanje konstrukcije. </t>
  </si>
  <si>
    <t>Izrađena oplata, s podupiranjem, prije betoniranja mora biti pregledana, provjerene sve dimenzije i kakvoća izvedbe, kao i čistoća i vlažnost oplate.</t>
  </si>
  <si>
    <t>Oplata mora biti tako izvedena da se može skidati bez oštećenja konstrukcije.</t>
  </si>
  <si>
    <t>Pregled i prijem oplate evidentira se u građevinskom dnevniku.</t>
  </si>
  <si>
    <t>Atesti za materijale, poluproizvode i proizvode obvezno se dostavljaju pri isporuci na objektu i evidentiraju se u građevinskom dnevniku. Materijali bez valjanog atesta ne mogu se ugraditi.</t>
  </si>
  <si>
    <t>TESARSKI RADOVI</t>
  </si>
  <si>
    <t>Radovi će se izvoditi u svemu prema projektu, opisu troškovnika i uputstvu nadzornog inženjera, prema Posebnim tehničkim uvjetima za tesarske radove  Prosječnim normama u građevinarstvu.</t>
  </si>
  <si>
    <t>Jedinična cijena sadržava:</t>
  </si>
  <si>
    <t>* troškove glavnog i pomoćnog materijala i alata, sa uskladištenjem,</t>
  </si>
  <si>
    <t>* sav rad, uključujući transport i prijenose na gradilištu,</t>
  </si>
  <si>
    <t>* okov,</t>
  </si>
  <si>
    <t>* čišćenje po završenom radu i uklanjanje otpadaka,</t>
  </si>
  <si>
    <t>* svu eventualno nastalu štetu na svojim ili tu|im radovima, nastalu iz nepažnje.</t>
  </si>
  <si>
    <t>MATERIJAL</t>
  </si>
  <si>
    <t>Daščana oplata se u principu upotrebljava za temelje, temeljne serklaže i slično, dok se za sve ostale konstrukcije upotrebljava glatka oplata (kao "Blažuj" ili sl.) ili metalna oplata .</t>
  </si>
  <si>
    <t>Jelova građa za tesarske radove mora biti od zdrave i dovoljno suhe jelovine i mora odgovarati važećim standardima.</t>
  </si>
  <si>
    <t>Drvene letve i gredice ne smiju biti izvitoperene, raspucane, zahvaćene insektima, gnjilom srčikom i gnjilim kvrgama.</t>
  </si>
  <si>
    <t>Oplata od šperploče izrađuje se u tablama (panoima) čija veličina ovisi o veličini šperploče i namjeni.</t>
  </si>
  <si>
    <t>Uglavnom razlikujemo table za zidove, ploče, nosače i stupove a sve po projektu .</t>
  </si>
  <si>
    <t>Skele i oplate moraju biti tako projektirane, konstruirane i izvedene da mogu preuzeti opterećenja i utjecaje koji nastaju u izvođenju radova, bez štetnih slijeganja i deformacija,  osigurati točnost predviđenu projektom konstrukcije, ne smiju biti ugroženi ni oštećeni oblik, funkcioniranje, izgled i trajnost stalnih radova.</t>
  </si>
  <si>
    <t xml:space="preserve">Skele i oplate moraju zadovoljavati mjerodavne hrvatske i europske norme kao što je EN 1065. </t>
  </si>
  <si>
    <t>Za izradu skela i oplata može se upotrijebiti svaki materijal koji će ispuniti uvjete konstrukcije ovih tehničkih uvjeta.</t>
  </si>
  <si>
    <t xml:space="preserve">Nadvišenja skele i oplate određuju se ovisno o objektu i njegovoj namjeni te estetskom  izgledu. </t>
  </si>
  <si>
    <t>Skele i oplate moraju biti tako izvedene da odgovaraju načinu ugradnje, vibriranja, njegovanja i toplinske obrade betona, prema projektu betona.</t>
  </si>
  <si>
    <t>Oplata treba osigurati betonu traženi oblik dok ne očvrsne.</t>
  </si>
  <si>
    <t xml:space="preserve">Kad je oplata sastavni dio konstrukcije iIi njezina elementa i ostaje ugrađena u konstrukciji, treba provjeriti njezinu trajnost. </t>
  </si>
  <si>
    <t>Ako takva oplata ili dio oplate ne utječe na nosivost konstrukcije, treba provjeriti da njezin utjecaj na konstrukciju nije štetan.</t>
  </si>
  <si>
    <t>Ako sredstva za učvršćivanje oplate prolaze kroz beton, ne smiju štetno djelovati na beton.</t>
  </si>
  <si>
    <t>Oplatu treba tako izvesti da ju je moguće lako skinuti, bez oštećenja betona.</t>
  </si>
  <si>
    <t>Unutrašnje stranice oplate moraju biti čiste i, prema potrebi, premazane zaštitnim sredstvom.</t>
  </si>
  <si>
    <t>Premaz oplate ne smije biti štetan za beton, ne smije djelovati na promjenu boje površine vidljivog betona i na vezu između armature i betona i ne smije štetno djelovati na materijal koji se naknadno nanosi na beton.</t>
  </si>
  <si>
    <t xml:space="preserve">Oplatu koja apsorbira značajniju količinu vode iz betona ili omogućava evaporaciju treba odgovarajuće vlažiti da se spriječi gubitak vode iz betona, osim ako nije za to posebno i kontrolirano namijenjena. </t>
  </si>
  <si>
    <t>Za osiguranje traženog zaštitnog sloja betona treba koristiti odgovarajuće vodilice ili distancere oplate od armature.</t>
  </si>
  <si>
    <t>Skele ni oplata se ne smiju uklanjati dok beton ne dobije dovoljnu čvrstoću:</t>
  </si>
  <si>
    <t>*otpornu na oštećenja površine skidanjem oplate,</t>
  </si>
  <si>
    <t>*dovoljnu za preuzimanje svih djelovanja na betonski element u tom trenutku,</t>
  </si>
  <si>
    <t>*da izbjegne deformacije veće od specificiranih tolerancija ponašanja betona.</t>
  </si>
  <si>
    <t xml:space="preserve">Oplata se skida po fazama, bez potresa i udara, na način da se konstrukcija ne preoptereti i ne ošteti. </t>
  </si>
  <si>
    <t xml:space="preserve">Opterećenja skela treba otpuštati postupno tako da se drugi elementi skele ne preopterete. </t>
  </si>
  <si>
    <t>Stabilnost skela i oplate treba održavati pri oslobađanju i uklanjanju opterećenja.</t>
  </si>
  <si>
    <t>Kad tehnologija gradnje zahtijeva podupiranje konstrukcije i nakon skidanja oplate, raspored i način podupiranja moraju se predvidjeti projektom betona.</t>
  </si>
  <si>
    <t xml:space="preserve">Specijalni način ugradnje i specijalni betoni mogu zahtijevati posebne uvjete za oplatu (podvodni beton, pumpani beton i sl.). </t>
  </si>
  <si>
    <t xml:space="preserve">Projektiranje, građenje, održavanje i način korištenja građevine moraju biti takvi da se ispune zahtjevi propisani Tehničkim propisom za građevinske konstrukcije (NN 17/17, 75/20). </t>
  </si>
  <si>
    <t xml:space="preserve">Zidana konstrukcija se izvodi od: nearmiranog, omeđenog, armiranog i prednapetog ziđa. </t>
  </si>
  <si>
    <t xml:space="preserve">Građevni proizvodi na koje se primjenjuje ovaj Tehnički propis za zidane konstrukcije jesu: </t>
  </si>
  <si>
    <t xml:space="preserve">cement i zidarski cement,građevno vapno, agregat, mort, dodaci mortu, dodaci mort za injektiranje </t>
  </si>
  <si>
    <t>voda, beton, čelik za armiranje, čelik za prednapinjanje, armature, zidni element, pomoćni dijelovi, predgotovljeno ziđe. Z</t>
  </si>
  <si>
    <t xml:space="preserve">Zidana konstrukcija i građevni proizvodi moraju imati tehnička svojstva i ispunjavati druge zahtjeve propisane Tehničkim propisima za građevinske konstrukcije (NN 17/17 75/20). </t>
  </si>
  <si>
    <t>BRAVARSKI RADOVI</t>
  </si>
  <si>
    <t xml:space="preserve">OPĆI UVJETI Svi bravarski radovi moraju biti izvedeni prema opisu troškovnika , detaljima iuputama projektanta .   </t>
  </si>
  <si>
    <t>Kovana , zavarena ili savijena mjesta u konstrukcijama ne smiju biti izgorena , ne smiju se ljušiti niti biti raspucana .</t>
  </si>
  <si>
    <t xml:space="preserve">Križanja i sastavi moraju biti izvedeni sa punim neoslabljenim profilima . </t>
  </si>
  <si>
    <t xml:space="preserve">Svi radovi moraju nakon dovršenja u radionici biti očišćeni od hrđe , masnoće i premazani minijem ili drugim jednako vrijednim premazom. </t>
  </si>
  <si>
    <t xml:space="preserve">Dijelovi koji su uzidani moraju biti premazani dva puta. </t>
  </si>
  <si>
    <t xml:space="preserve">Ukoliko bi što u troškovniku , nacrtu ili detalju bilo nejasno mora izvoditelj prije početka radova tražiti razjašnjenje od projektanta. </t>
  </si>
  <si>
    <t xml:space="preserve">Ukoliko nastanu razlike između opisa u troškovniku i detalja mjerodavan je detalj . </t>
  </si>
  <si>
    <t>U jediničnu cijenu svake stavke podrazumijeva se uz nabavu svega glavnog i pomoćnog materijala sva izrada u radionici, sva snimanja i kontrola mjera na građevini , izrada izvedbenih imontažnih nacrta, transport i prijenosi.</t>
  </si>
  <si>
    <t xml:space="preserve">U cijeni mora biti sadržana odšteta za razmjeravanje , označavanje , štemanje, montaža i privremeno učvršćenje izvedenih elemenata da se isto kod zalijevanja sidara ili drugog učvršćenja ne pomakne .U cijenu ulazi i sav potreban sitni pribor i ugradbeni materijal ( vijci, zakovice i.t.d ) kao i odstranjenje svih otpadaka i nečistoće prouzročenim izvođenjem, te odšteta za štete prouzročene nepažnjom na radovima drugih obrtnika. </t>
  </si>
  <si>
    <t xml:space="preserve">Štemanje rupa i zidarsku pripomoć pri ugradbi vrši izvoditelj građevinskih radova. </t>
  </si>
  <si>
    <t xml:space="preserve">Čelici moraju biti sukladno  HRN EN 1090-2 </t>
  </si>
  <si>
    <t>Izvođač je dužan prije početka radova konzultirati projektanta radi moguće izmjene detalja , shema a time i opsa stavki troškovnika.</t>
  </si>
  <si>
    <t xml:space="preserve">Sve mjere kontrolirati na građevini. </t>
  </si>
  <si>
    <t>Kvaliteta čelika koji se ugrađuje je S235 .</t>
  </si>
  <si>
    <t xml:space="preserve">Konstrukcijski čelik je kvalitete prema statičkom proračunu, a sve prema HRB RB 10025:2007 odnosno prema HRN EN 10210:2008 </t>
  </si>
  <si>
    <t xml:space="preserve"> Vijci klase prema statičkom proračunu u skladu s HRN EN ISO 898-1. Vruće pocinčani. Sidreni vijci (ankeri) su kvalitete prema statičkom proračunu a prema HRN EN 10025. </t>
  </si>
  <si>
    <t xml:space="preserve">Dokumenti kojima se potvrđuje kvaliteta izrade čeličnih elemenata (u skladu s HRN RN 10204) trebaju biti kao što je navedeno u HRN EN 1090-2, tablica 1- </t>
  </si>
  <si>
    <t xml:space="preserve">Metoda označavanja, identifikacija elemenata treba biti u skladu s HRN RN 1090-2. Poglavlje 6.2, dok rukovanje i skladištenje materijala treba biti izvedeno prema HRN EN 1090-2 tablica 8 </t>
  </si>
  <si>
    <t xml:space="preserve">Površinska obrada </t>
  </si>
  <si>
    <t xml:space="preserve">Za ploče i široke plosnate elemente – klasa A2 te treba uvažiti zahtjeve norme HRN RN 101632:2007 </t>
  </si>
  <si>
    <t xml:space="preserve">Za ostale elemente – klasa izvedbe C1 te treba uvažiti zahtjeve norme HRN EN 10163-3. </t>
  </si>
  <si>
    <t xml:space="preserve"> </t>
  </si>
  <si>
    <t xml:space="preserve">Rezanje čeličnih elemenata (termalno) </t>
  </si>
  <si>
    <t xml:space="preserve">Treba biti izvedeno prema HRN EN ISO 9013, dok se u normi HRN EN 1090-2, tablica 9, specificiraju zahtjevi obzirom na klasu izvedbe. </t>
  </si>
  <si>
    <t xml:space="preserve">Izrada rupa </t>
  </si>
  <si>
    <t xml:space="preserve">Dimenzije rupa trebaju biti u skladu s navedenim normiranim odobrenjima za vijke i zakovice HRN EN 1090-2 tablica 11 </t>
  </si>
  <si>
    <t>Zavarivanje</t>
  </si>
  <si>
    <t>Zavarivanje treba izvesti prema normi HRN EN ISO 3834-2 .</t>
  </si>
  <si>
    <t xml:space="preserve">Kvalifikaciju procedura zavarivanja treba izvesti prema tablicama 12 i 13 norme HRN EN 1090-2 </t>
  </si>
  <si>
    <t xml:space="preserve">Kvalifikacije zavarivača i ostale radne snage treba biti prema HRN EN 287-1 (zavarivači) i </t>
  </si>
  <si>
    <t xml:space="preserve">HRN EN 1418 . Koordinaciju procesa zavarivanja trebaju voditi osobe koje imaju tehničko znanje i barataju pojmovima navedenim u normama HRN EN ISO 14731 </t>
  </si>
  <si>
    <t xml:space="preserve">Kriteriji za ispravnost varova definirani su normom HRN EN ISO 5817 quality level B. </t>
  </si>
  <si>
    <t xml:space="preserve">U slučaju da radionički nacrti čelične konstrukcije koja se primjenjuje za predmetnu građevinu (ne odnosi se na tipske elemente) nisu revidirani, potrebno ich je pregledati od strane odgovornog projektanta građevinskog djela ili odgovarajuće stručne osobe. </t>
  </si>
  <si>
    <t xml:space="preserve">Provjera osposobljenosti zavarivača treba biti u skladu sa zahtjevima norme HRN EN ISO 9606-1. Provjera osposobljenosti zavarivača treba biti posvjedočena i certifikatom potvrđenim od strane ispitivača ili ispitnog tijela. Certifikat vrijedi pod uvjetom da ispunjava uvjete za odobravanje certifikata koji se navode u normi HRN EN ISO 9606-1 </t>
  </si>
  <si>
    <t xml:space="preserve">Kod zavarivačkih radova potrebno je osigurati stalnu kontrolu prije, u toku i nakon izvedenih radova. Površine za zavarivanje moraju biti kvalitetno pripremljene , bez masnoća, hrđe i drugih prljavština. Poslije izvedenih zavarivačkih radova potrebno je obaviti dimenzionalnu i vizualnu kontrolu, te ostale kontrole. Prilikom izvođenja zavarivačkih radova potrebno je voditi računa da elementi konstrukcije nakon hlađenja ne poprime neželjeni deformirani oblik. Za radove koji nakon potpunog sklapanja konstrukcije neće biti vidljivi, potrebno je potpisati zapisnik o preuzimanju u trenutku dostupnosti pregledavanju svih dijelova konstrukcije (posebna pozornost na ležajeve). </t>
  </si>
  <si>
    <t xml:space="preserve">Ukoliko u radioničkoj dokumentaciji nije drugačije naznačeno debljine zavara su: </t>
  </si>
  <si>
    <t xml:space="preserve">2a = tmin </t>
  </si>
  <si>
    <t xml:space="preserve">d= 0,7 tmin, odnosno a=t stjenke za cijevne   </t>
  </si>
  <si>
    <t>profile debljina zavara jednaka je debljini    elementa</t>
  </si>
  <si>
    <t xml:space="preserve">     </t>
  </si>
  <si>
    <t xml:space="preserve">Izvođač čelične konstrukcije treba prije radioničke izvedbe napraviti tehnološki plan zavarivanja, plan konstrole kvalitete zavarenih spojeva, te provoditi kontrolu zavarivanja. Također, Izvođač čelične konstrukcije treba napraviti plan i redosljed montiranja čelične konstrukcije na gradilištu, te provoditi kontrolu montaže. Prije početka radova na montaži potrebno je pregledati konstrukciju na skladištu gradilišta, te provjeriti mehaničku i geometrijsku ispravnost elemenata. </t>
  </si>
  <si>
    <t>Antikorozivna zaštita</t>
  </si>
  <si>
    <t xml:space="preserve">Predviđena okolina C-2 prema HRN EN ISO 12944-2. Zaštita vrućim cinčanjem, kao zaštita od korozije čeličnih konstrukcija, ostvaruje se nanošenjem prevlake cinka po vrućem postupku. </t>
  </si>
  <si>
    <t xml:space="preserve">Srednja (minimalna) debljina prevlake cinka prema HRN EN ISO 1461 iznosi: </t>
  </si>
  <si>
    <t xml:space="preserve">Priprema čeličnih konstrukcija za vruće pocinčavanje sastoji se od: </t>
  </si>
  <si>
    <t xml:space="preserve">Neposredno prije cinčanja čelična konstrukcija se umače u rastvor za flusiranje. Vruće cinčanje izvodi se umakanjem čelične konstrukcije u vrući cink. Višak cinka s čelične površine uklanja se vodenom parom i toplim zrakom. </t>
  </si>
  <si>
    <t xml:space="preserve">Prevlaka cinka dobivena vrućim postupkom mora biti homogena i mora potpuno prekrivati površinu, treba biti glatka i bez neravnina.  </t>
  </si>
  <si>
    <t>OPĆI UVJETI KONSTRUKCIJSKA OBNOVA</t>
  </si>
  <si>
    <r>
      <t>Ukoliko se u pojedinim dijelovima projekata pojave različite informacije za istu vrstu radova, ponuđač je dužan prije davanja ponude pribaviti mišljenje projektanta i naručioca. Ukoliko to ponuđač ne učini, biti će mjerodavno tumačenje projektanta</t>
    </r>
    <r>
      <rPr>
        <sz val="10"/>
        <rFont val="Century Gothic"/>
        <family val="2"/>
        <charset val="238"/>
      </rPr>
      <t>.</t>
    </r>
  </si>
  <si>
    <r>
      <t xml:space="preserve">Kod izvedbe betonskih i armiranobetonskih konstrukcija treba se u svemu pridržavati postojećih propisa i </t>
    </r>
    <r>
      <rPr>
        <i/>
        <sz val="10"/>
        <rFont val="Century Gothic"/>
        <family val="2"/>
        <charset val="238"/>
      </rPr>
      <t>Tehničkog propisa za betonske konstrukcije</t>
    </r>
  </si>
  <si>
    <r>
      <t>Temperatura ugrađenog betona mora tri dana poslije ugradbe iznositi najmanje 278 K (+5</t>
    </r>
    <r>
      <rPr>
        <vertAlign val="superscript"/>
        <sz val="10"/>
        <rFont val="Century Gothic"/>
        <family val="2"/>
        <charset val="238"/>
      </rPr>
      <t>o</t>
    </r>
    <r>
      <rPr>
        <sz val="10"/>
        <rFont val="Century Gothic"/>
        <family val="2"/>
        <charset val="238"/>
      </rPr>
      <t>C).</t>
    </r>
  </si>
  <si>
    <r>
      <t>o</t>
    </r>
    <r>
      <rPr>
        <sz val="7"/>
        <color rgb="FF000000"/>
        <rFont val="Century Gothic"/>
        <family val="2"/>
        <charset val="238"/>
      </rPr>
      <t xml:space="preserve">   </t>
    </r>
    <r>
      <rPr>
        <sz val="12"/>
        <color theme="1"/>
        <rFont val="Century Gothic"/>
        <family val="2"/>
        <charset val="238"/>
      </rPr>
      <t xml:space="preserve">Kutni dvostrani </t>
    </r>
  </si>
  <si>
    <r>
      <t>o</t>
    </r>
    <r>
      <rPr>
        <sz val="7"/>
        <color rgb="FF000000"/>
        <rFont val="Century Gothic"/>
        <family val="2"/>
        <charset val="238"/>
      </rPr>
      <t xml:space="preserve">   </t>
    </r>
    <r>
      <rPr>
        <sz val="12"/>
        <color theme="1"/>
        <rFont val="Century Gothic"/>
        <family val="2"/>
        <charset val="238"/>
      </rPr>
      <t xml:space="preserve">Kutni jednostrani </t>
    </r>
  </si>
  <si>
    <r>
      <t>o</t>
    </r>
    <r>
      <rPr>
        <sz val="7"/>
        <color rgb="FF000000"/>
        <rFont val="Century Gothic"/>
        <family val="2"/>
        <charset val="238"/>
      </rPr>
      <t xml:space="preserve">   </t>
    </r>
    <r>
      <rPr>
        <sz val="12"/>
        <color theme="1"/>
        <rFont val="Century Gothic"/>
        <family val="2"/>
        <charset val="238"/>
      </rPr>
      <t xml:space="preserve">sučeoni V, poluV, X, K, dvostruki U </t>
    </r>
  </si>
  <si>
    <r>
      <t>o</t>
    </r>
    <r>
      <rPr>
        <sz val="7"/>
        <color rgb="FF000000"/>
        <rFont val="Century Gothic"/>
        <family val="2"/>
        <charset val="238"/>
      </rPr>
      <t xml:space="preserve">   </t>
    </r>
    <r>
      <rPr>
        <sz val="12"/>
        <color theme="1"/>
        <rFont val="Century Gothic"/>
        <family val="2"/>
        <charset val="238"/>
      </rPr>
      <t xml:space="preserve">Za debljinu </t>
    </r>
    <r>
      <rPr>
        <u/>
        <sz val="12"/>
        <color theme="1"/>
        <rFont val="Century Gothic"/>
        <family val="2"/>
        <charset val="238"/>
      </rPr>
      <t>&gt;</t>
    </r>
    <r>
      <rPr>
        <sz val="12"/>
        <color theme="1"/>
        <rFont val="Century Gothic"/>
        <family val="2"/>
        <charset val="238"/>
      </rPr>
      <t xml:space="preserve"> 6 mm </t>
    </r>
  </si>
  <si>
    <r>
      <t xml:space="preserve">t= 85 </t>
    </r>
    <r>
      <rPr>
        <sz val="12"/>
        <color theme="1"/>
        <rFont val="Century Gothic"/>
        <family val="2"/>
        <charset val="238"/>
      </rPr>
      <t xml:space="preserve">mm </t>
    </r>
  </si>
  <si>
    <r>
      <t>o</t>
    </r>
    <r>
      <rPr>
        <sz val="7"/>
        <color rgb="FF000000"/>
        <rFont val="Century Gothic"/>
        <family val="2"/>
        <charset val="238"/>
      </rPr>
      <t xml:space="preserve">   </t>
    </r>
    <r>
      <rPr>
        <sz val="12"/>
        <color theme="1"/>
        <rFont val="Century Gothic"/>
        <family val="2"/>
        <charset val="238"/>
      </rPr>
      <t xml:space="preserve">Za debljinu </t>
    </r>
    <r>
      <rPr>
        <u/>
        <sz val="12"/>
        <color theme="1"/>
        <rFont val="Century Gothic"/>
        <family val="2"/>
        <charset val="238"/>
      </rPr>
      <t>&gt;</t>
    </r>
    <r>
      <rPr>
        <sz val="12"/>
        <color theme="1"/>
        <rFont val="Century Gothic"/>
        <family val="2"/>
        <charset val="238"/>
      </rPr>
      <t xml:space="preserve"> 3 mm &lt; 6mm </t>
    </r>
  </si>
  <si>
    <r>
      <t xml:space="preserve">t= 70 </t>
    </r>
    <r>
      <rPr>
        <sz val="12"/>
        <color theme="1"/>
        <rFont val="Century Gothic"/>
        <family val="2"/>
        <charset val="238"/>
      </rPr>
      <t xml:space="preserve">mm </t>
    </r>
  </si>
  <si>
    <r>
      <t>o</t>
    </r>
    <r>
      <rPr>
        <sz val="7"/>
        <color rgb="FF000000"/>
        <rFont val="Century Gothic"/>
        <family val="2"/>
        <charset val="238"/>
      </rPr>
      <t xml:space="preserve">   </t>
    </r>
    <r>
      <rPr>
        <sz val="12"/>
        <color theme="1"/>
        <rFont val="Century Gothic"/>
        <family val="2"/>
        <charset val="238"/>
      </rPr>
      <t xml:space="preserve">Odmašćivanja </t>
    </r>
  </si>
  <si>
    <r>
      <t>o</t>
    </r>
    <r>
      <rPr>
        <sz val="7"/>
        <color rgb="FF000000"/>
        <rFont val="Century Gothic"/>
        <family val="2"/>
        <charset val="238"/>
      </rPr>
      <t xml:space="preserve">   </t>
    </r>
    <r>
      <rPr>
        <sz val="12"/>
        <color theme="1"/>
        <rFont val="Century Gothic"/>
        <family val="2"/>
        <charset val="238"/>
      </rPr>
      <t xml:space="preserve">Čišćenja razblaženim rastvorom klorovodične kiseline neposredno prije cinčanja </t>
    </r>
  </si>
  <si>
    <r>
      <t>o</t>
    </r>
    <r>
      <rPr>
        <sz val="7"/>
        <color rgb="FF000000"/>
        <rFont val="Century Gothic"/>
        <family val="2"/>
        <charset val="238"/>
      </rPr>
      <t xml:space="preserve">   </t>
    </r>
    <r>
      <rPr>
        <sz val="12"/>
        <color theme="1"/>
        <rFont val="Century Gothic"/>
        <family val="2"/>
        <charset val="238"/>
      </rPr>
      <t xml:space="preserve">Ispiranja hladnom vodom </t>
    </r>
  </si>
  <si>
    <r>
      <t>o</t>
    </r>
    <r>
      <rPr>
        <sz val="7"/>
        <color rgb="FF000000"/>
        <rFont val="Century Gothic"/>
        <family val="2"/>
        <charset val="238"/>
      </rPr>
      <t xml:space="preserve">   </t>
    </r>
    <r>
      <rPr>
        <sz val="12"/>
        <color theme="1"/>
        <rFont val="Century Gothic"/>
        <family val="2"/>
        <charset val="238"/>
      </rPr>
      <t xml:space="preserve">Nanošenja topitelja (flusa) na čeličnu površinu </t>
    </r>
  </si>
  <si>
    <r>
      <t>o</t>
    </r>
    <r>
      <rPr>
        <sz val="7"/>
        <color theme="1"/>
        <rFont val="Century Gothic"/>
        <family val="2"/>
        <charset val="238"/>
      </rPr>
      <t xml:space="preserve">   </t>
    </r>
    <r>
      <rPr>
        <sz val="12"/>
        <color theme="1"/>
        <rFont val="Century Gothic"/>
        <family val="2"/>
        <charset val="238"/>
      </rPr>
      <t xml:space="preserve">Za izvedbu radova na zaštiti od korozije mogu se upotrebljavati samo materijali s atestom izdanim od stručne radne organizacije registrirane za djelatnost u koju spada ispitivanje kakvoće tih materijala. </t>
    </r>
  </si>
  <si>
    <r>
      <t>o</t>
    </r>
    <r>
      <rPr>
        <sz val="7"/>
        <color theme="1"/>
        <rFont val="Century Gothic"/>
        <family val="2"/>
        <charset val="238"/>
      </rPr>
      <t xml:space="preserve">   </t>
    </r>
    <r>
      <rPr>
        <sz val="12"/>
        <color theme="1"/>
        <rFont val="Century Gothic"/>
        <family val="2"/>
        <charset val="238"/>
      </rPr>
      <t xml:space="preserve">Tijekom izvedbe radova na zaštiti od korozije mora se kontrolirati svaka radna operacija i rad u cjelini. </t>
    </r>
  </si>
  <si>
    <r>
      <t>o</t>
    </r>
    <r>
      <rPr>
        <sz val="7"/>
        <color theme="1"/>
        <rFont val="Century Gothic"/>
        <family val="2"/>
        <charset val="238"/>
      </rPr>
      <t xml:space="preserve">   </t>
    </r>
    <r>
      <rPr>
        <sz val="12"/>
        <color theme="1"/>
        <rFont val="Century Gothic"/>
        <family val="2"/>
        <charset val="238"/>
      </rPr>
      <t xml:space="preserve">Za vrijeme radova na zaštiti od korozije mora se kontrolirati svaka radna operacija i rad u cjelini. </t>
    </r>
  </si>
  <si>
    <r>
      <t>o</t>
    </r>
    <r>
      <rPr>
        <sz val="7"/>
        <color theme="1"/>
        <rFont val="Century Gothic"/>
        <family val="2"/>
        <charset val="238"/>
      </rPr>
      <t xml:space="preserve">   </t>
    </r>
    <r>
      <rPr>
        <sz val="12"/>
        <color theme="1"/>
        <rFont val="Century Gothic"/>
        <family val="2"/>
        <charset val="238"/>
      </rPr>
      <t xml:space="preserve">Za vrijeme izvedbe radova na zaštiti od korozije, potrebno je uzimati povremeno uzorke materijala koji se upotrebljavaju za zaštitu od korozije. </t>
    </r>
  </si>
  <si>
    <r>
      <t>o</t>
    </r>
    <r>
      <rPr>
        <sz val="7"/>
        <color theme="1"/>
        <rFont val="Century Gothic"/>
        <family val="2"/>
        <charset val="238"/>
      </rPr>
      <t xml:space="preserve">   </t>
    </r>
    <r>
      <rPr>
        <sz val="12"/>
        <color theme="1"/>
        <rFont val="Century Gothic"/>
        <family val="2"/>
        <charset val="238"/>
      </rPr>
      <t xml:space="preserve">Čelična konstrukcija i dijelovi čelične konstrukcije ne mogu se staviti u uporabu prije nego što se utvrdi da su zaštićeni od korozije. </t>
    </r>
  </si>
  <si>
    <r>
      <t>o</t>
    </r>
    <r>
      <rPr>
        <sz val="7"/>
        <color theme="1"/>
        <rFont val="Century Gothic"/>
        <family val="2"/>
        <charset val="238"/>
      </rPr>
      <t xml:space="preserve">   </t>
    </r>
    <r>
      <rPr>
        <sz val="12"/>
        <color theme="1"/>
        <rFont val="Century Gothic"/>
        <family val="2"/>
        <charset val="238"/>
      </rPr>
      <t xml:space="preserve">Zaštita od korozije čeličnih konstrukcija i njihovih dijelova mora se održavati u ispravnom stanju, a povremenim pregledima utvrđuje se stanje zaštite. </t>
    </r>
  </si>
  <si>
    <r>
      <t>o</t>
    </r>
    <r>
      <rPr>
        <sz val="7"/>
        <color theme="1"/>
        <rFont val="Century Gothic"/>
        <family val="2"/>
        <charset val="238"/>
      </rPr>
      <t xml:space="preserve">   </t>
    </r>
    <r>
      <rPr>
        <sz val="12"/>
        <color theme="1"/>
        <rFont val="Century Gothic"/>
        <family val="2"/>
        <charset val="238"/>
      </rPr>
      <t xml:space="preserve">Kod preuzimanja radova čelične konstrukcije, potrebno je obratiti pozornost na sva eventualna odstupanja od projekta, izmjerena i zabilježena u dnevniku o montaži. </t>
    </r>
  </si>
  <si>
    <r>
      <t>o</t>
    </r>
    <r>
      <rPr>
        <sz val="7"/>
        <color theme="1"/>
        <rFont val="Century Gothic"/>
        <family val="2"/>
        <charset val="238"/>
      </rPr>
      <t xml:space="preserve">   </t>
    </r>
    <r>
      <rPr>
        <sz val="12"/>
        <color theme="1"/>
        <rFont val="Century Gothic"/>
        <family val="2"/>
        <charset val="238"/>
      </rPr>
      <t xml:space="preserve">Pri montaži, prihvatna užad mora biti od nemetala (gurtne), koji ne oštećuje AKZ na konstrukciji. Po završenoj montaži konstrukciji, popraviti oštećene dijelove premaza. Plohe čelične konstrukcije koje kontaktiraju s betonom, ne premazuju se. </t>
    </r>
  </si>
  <si>
    <r>
      <t>o</t>
    </r>
    <r>
      <rPr>
        <sz val="7"/>
        <color theme="1"/>
        <rFont val="Century Gothic"/>
        <family val="2"/>
        <charset val="238"/>
      </rPr>
      <t xml:space="preserve">   </t>
    </r>
    <r>
      <rPr>
        <sz val="12"/>
        <color theme="1"/>
        <rFont val="Century Gothic"/>
        <family val="2"/>
        <charset val="238"/>
      </rPr>
      <t>Izvršitelji kontrole dužni su provjeravati da se radovi izvršavaju prema tehnološkom elaboratu i u skladu s propisima. Nakon faza radova i nakon završetka radova izvoditelj je dužan dati stručni izvještaj o provedenoj kontroli postupaka i dokaze kvalitete izvršenih radova u skladu s propisima. Izvoditelj je dužan priložiti dokaze kvalitete nabavljenih premaznih sredstava i pomoćnih sredstava</t>
    </r>
  </si>
  <si>
    <t>PDV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</si>
</sst>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k_n_-;\-* #,##0.00\ _k_n_-;_-* &quot;-&quot;??\ _k_n_-;_-@_-"/>
    <numFmt numFmtId="165" formatCode="[$-41A]General"/>
  </numFmts>
  <fonts count="4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name val="Century Gothic"/>
      <family val="2"/>
      <charset val="238"/>
    </font>
    <font>
      <b/>
      <sz val="9"/>
      <color theme="1"/>
      <name val="Century Gothic"/>
      <family val="2"/>
      <charset val="238"/>
    </font>
    <font>
      <sz val="9"/>
      <name val="Century Gothic"/>
      <family val="2"/>
      <charset val="238"/>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9"/>
      <name val="Calibri"/>
      <family val="2"/>
    </font>
    <font>
      <sz val="12"/>
      <color rgb="FF000000"/>
      <name val="Arial Narrow"/>
      <family val="2"/>
      <charset val="238"/>
    </font>
    <font>
      <b/>
      <sz val="14"/>
      <color theme="1"/>
      <name val="Century Gothic"/>
      <family val="2"/>
    </font>
    <font>
      <sz val="14"/>
      <color theme="1"/>
      <name val="Century Gothic"/>
      <family val="2"/>
    </font>
    <font>
      <b/>
      <sz val="18"/>
      <color theme="1"/>
      <name val="Century Gothic"/>
      <family val="2"/>
    </font>
    <font>
      <sz val="10"/>
      <color theme="1"/>
      <name val="Century Gothic"/>
      <family val="2"/>
      <charset val="238"/>
    </font>
    <font>
      <sz val="10"/>
      <name val="Century Gothic"/>
      <family val="2"/>
      <charset val="238"/>
    </font>
    <font>
      <b/>
      <sz val="9"/>
      <name val="Century Gothic"/>
      <family val="2"/>
    </font>
    <font>
      <sz val="9"/>
      <name val="Century Gothic"/>
      <family val="2"/>
    </font>
    <font>
      <sz val="9"/>
      <color theme="1"/>
      <name val="Century Gothic"/>
      <family val="2"/>
    </font>
    <font>
      <sz val="9"/>
      <color rgb="FF000000"/>
      <name val="Century Gothic"/>
      <family val="2"/>
    </font>
    <font>
      <sz val="9"/>
      <color indexed="8"/>
      <name val="Century Gothic"/>
      <family val="2"/>
    </font>
    <font>
      <sz val="9"/>
      <color rgb="FFFF0000"/>
      <name val="Century Gothic"/>
      <family val="2"/>
    </font>
    <font>
      <sz val="11"/>
      <name val="Century Gothic"/>
      <family val="2"/>
    </font>
    <font>
      <b/>
      <sz val="9"/>
      <name val="Calibri"/>
      <family val="2"/>
      <charset val="238"/>
      <scheme val="minor"/>
    </font>
    <font>
      <b/>
      <sz val="12"/>
      <color theme="1"/>
      <name val="Calibri"/>
      <family val="2"/>
      <charset val="238"/>
      <scheme val="minor"/>
    </font>
    <font>
      <sz val="10"/>
      <name val="Arial"/>
      <family val="2"/>
    </font>
    <font>
      <sz val="11"/>
      <color theme="1"/>
      <name val="Century Gothic"/>
      <family val="2"/>
      <charset val="238"/>
    </font>
    <font>
      <b/>
      <sz val="10"/>
      <name val="Century Gothic"/>
      <family val="2"/>
      <charset val="238"/>
    </font>
    <font>
      <i/>
      <sz val="10"/>
      <name val="Century Gothic"/>
      <family val="2"/>
      <charset val="238"/>
    </font>
    <font>
      <vertAlign val="superscript"/>
      <sz val="10"/>
      <name val="Century Gothic"/>
      <family val="2"/>
      <charset val="238"/>
    </font>
    <font>
      <sz val="12"/>
      <name val="Century Gothic"/>
      <family val="2"/>
      <charset val="238"/>
    </font>
    <font>
      <b/>
      <sz val="12"/>
      <name val="Century Gothic"/>
      <family val="2"/>
      <charset val="238"/>
    </font>
    <font>
      <sz val="11"/>
      <name val="Century Gothic"/>
      <family val="2"/>
      <charset val="238"/>
    </font>
    <font>
      <sz val="7"/>
      <color rgb="FF000000"/>
      <name val="Century Gothic"/>
      <family val="2"/>
      <charset val="238"/>
    </font>
    <font>
      <sz val="12"/>
      <color theme="1"/>
      <name val="Century Gothic"/>
      <family val="2"/>
      <charset val="238"/>
    </font>
    <font>
      <u/>
      <sz val="12"/>
      <color theme="1"/>
      <name val="Century Gothic"/>
      <family val="2"/>
      <charset val="238"/>
    </font>
    <font>
      <sz val="7"/>
      <color theme="1"/>
      <name val="Century Gothic"/>
      <family val="2"/>
      <charset val="238"/>
    </font>
  </fonts>
  <fills count="4">
    <fill>
      <patternFill patternType="none"/>
    </fill>
    <fill>
      <patternFill patternType="gray125"/>
    </fill>
    <fill>
      <patternFill patternType="solid">
        <fgColor rgb="FFFFFF00"/>
        <bgColor indexed="64"/>
      </patternFill>
    </fill>
    <fill>
      <patternFill patternType="solid">
        <fgColor indexed="9"/>
        <bgColor indexed="64"/>
      </patternFill>
    </fill>
  </fills>
  <borders count="17">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12">
    <xf numFmtId="0" fontId="0" fillId="0" borderId="0"/>
    <xf numFmtId="165" fontId="11" fillId="0" borderId="0" applyBorder="0" applyProtection="0"/>
    <xf numFmtId="0" fontId="4" fillId="0" borderId="0"/>
    <xf numFmtId="165" fontId="12" fillId="0" borderId="0" applyBorder="0" applyProtection="0"/>
    <xf numFmtId="0" fontId="3" fillId="0" borderId="0"/>
    <xf numFmtId="164" fontId="13" fillId="0" borderId="0" applyFont="0" applyFill="0" applyBorder="0" applyAlignment="0" applyProtection="0"/>
    <xf numFmtId="0" fontId="2" fillId="0" borderId="0"/>
    <xf numFmtId="0" fontId="1" fillId="0" borderId="0"/>
    <xf numFmtId="0" fontId="15" fillId="0" borderId="0"/>
    <xf numFmtId="0" fontId="18" fillId="0" borderId="0"/>
    <xf numFmtId="0" fontId="33" fillId="0" borderId="0"/>
    <xf numFmtId="0" fontId="15" fillId="0" borderId="0"/>
  </cellStyleXfs>
  <cellXfs count="201">
    <xf numFmtId="0" fontId="0" fillId="0" borderId="0" xfId="0"/>
    <xf numFmtId="0" fontId="5" fillId="0" borderId="0" xfId="0" applyFont="1" applyAlignment="1">
      <alignment vertical="top"/>
    </xf>
    <xf numFmtId="0" fontId="5" fillId="0" borderId="0" xfId="0" applyFont="1"/>
    <xf numFmtId="0" fontId="5" fillId="0" borderId="0" xfId="0" applyFont="1" applyAlignment="1">
      <alignment horizontal="justify" vertical="top" wrapText="1"/>
    </xf>
    <xf numFmtId="0" fontId="5" fillId="0" borderId="0" xfId="0" applyFont="1" applyAlignment="1">
      <alignment horizontal="right"/>
    </xf>
    <xf numFmtId="0" fontId="9" fillId="0" borderId="0" xfId="0" applyFont="1" applyAlignment="1">
      <alignment horizontal="justify" vertical="top"/>
    </xf>
    <xf numFmtId="0" fontId="9" fillId="0" borderId="0" xfId="0" applyFont="1" applyAlignment="1">
      <alignment horizontal="justify" vertical="center"/>
    </xf>
    <xf numFmtId="0" fontId="9" fillId="0" borderId="0" xfId="0" applyFont="1"/>
    <xf numFmtId="4" fontId="7" fillId="0" borderId="0" xfId="0" applyNumberFormat="1" applyFont="1" applyAlignment="1">
      <alignment horizontal="right"/>
    </xf>
    <xf numFmtId="0" fontId="7" fillId="0" borderId="7" xfId="0" applyFont="1" applyBorder="1" applyAlignment="1">
      <alignment horizontal="right"/>
    </xf>
    <xf numFmtId="0" fontId="5" fillId="0" borderId="5" xfId="0" applyFont="1" applyBorder="1" applyAlignment="1">
      <alignment horizontal="right"/>
    </xf>
    <xf numFmtId="4" fontId="5" fillId="0" borderId="5" xfId="0" applyNumberFormat="1" applyFont="1" applyBorder="1" applyAlignment="1">
      <alignment horizontal="right"/>
    </xf>
    <xf numFmtId="4" fontId="5" fillId="0" borderId="0" xfId="0" applyNumberFormat="1" applyFont="1" applyAlignment="1">
      <alignment horizontal="right"/>
    </xf>
    <xf numFmtId="4" fontId="7" fillId="0" borderId="7" xfId="0" applyNumberFormat="1" applyFont="1" applyBorder="1" applyAlignment="1">
      <alignment horizontal="right"/>
    </xf>
    <xf numFmtId="4" fontId="7" fillId="0" borderId="2" xfId="0" applyNumberFormat="1" applyFont="1" applyBorder="1" applyAlignment="1">
      <alignment horizontal="right"/>
    </xf>
    <xf numFmtId="0" fontId="5" fillId="0" borderId="9" xfId="0" applyFont="1" applyBorder="1" applyAlignment="1">
      <alignment horizontal="right"/>
    </xf>
    <xf numFmtId="4" fontId="7" fillId="0" borderId="9" xfId="0" applyNumberFormat="1" applyFont="1" applyBorder="1" applyAlignment="1">
      <alignment horizontal="right"/>
    </xf>
    <xf numFmtId="4" fontId="7" fillId="0" borderId="8" xfId="0" applyNumberFormat="1" applyFont="1" applyBorder="1" applyAlignment="1">
      <alignment horizontal="right"/>
    </xf>
    <xf numFmtId="4" fontId="7" fillId="0" borderId="10" xfId="0" applyNumberFormat="1" applyFont="1" applyBorder="1" applyAlignment="1">
      <alignment horizontal="right"/>
    </xf>
    <xf numFmtId="0" fontId="7" fillId="0" borderId="0" xfId="0" applyFont="1" applyAlignment="1">
      <alignment horizontal="left" vertical="top" wrapText="1"/>
    </xf>
    <xf numFmtId="0" fontId="5" fillId="0" borderId="0" xfId="0" applyFont="1" applyAlignment="1">
      <alignment horizontal="left" vertical="top" wrapText="1"/>
    </xf>
    <xf numFmtId="0" fontId="7" fillId="0" borderId="7"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5" fillId="0" borderId="0" xfId="0" applyFont="1" applyAlignment="1">
      <alignment horizontal="left" vertical="top"/>
    </xf>
    <xf numFmtId="0" fontId="19" fillId="0" borderId="0" xfId="0" applyFont="1" applyAlignment="1">
      <alignment horizontal="left" vertical="top" wrapText="1"/>
    </xf>
    <xf numFmtId="0" fontId="20" fillId="0" borderId="0" xfId="0" applyFont="1" applyAlignment="1">
      <alignment horizontal="left" vertical="top" wrapText="1"/>
    </xf>
    <xf numFmtId="49" fontId="20" fillId="0" borderId="0" xfId="0" applyNumberFormat="1" applyFont="1" applyAlignment="1">
      <alignment horizontal="left" vertical="top" wrapText="1"/>
    </xf>
    <xf numFmtId="0" fontId="22" fillId="0" borderId="0" xfId="0" applyFont="1" applyAlignment="1">
      <alignment horizontal="left" vertical="top" wrapText="1"/>
    </xf>
    <xf numFmtId="0" fontId="24" fillId="2" borderId="11" xfId="0" applyFont="1" applyFill="1" applyBorder="1" applyAlignment="1">
      <alignment vertical="top"/>
    </xf>
    <xf numFmtId="0" fontId="24" fillId="0" borderId="0" xfId="0" applyFont="1" applyAlignment="1">
      <alignment vertical="top"/>
    </xf>
    <xf numFmtId="0" fontId="25" fillId="0" borderId="0" xfId="0" applyFont="1" applyAlignment="1">
      <alignment vertical="top"/>
    </xf>
    <xf numFmtId="165" fontId="25" fillId="0" borderId="0" xfId="1" applyFont="1" applyAlignment="1" applyProtection="1">
      <alignment horizontal="left" vertical="top" wrapText="1"/>
      <protection locked="0"/>
    </xf>
    <xf numFmtId="165" fontId="27" fillId="0" borderId="0" xfId="1" applyFont="1" applyAlignment="1" applyProtection="1">
      <alignment horizontal="left" vertical="center" wrapText="1"/>
      <protection locked="0"/>
    </xf>
    <xf numFmtId="165" fontId="24" fillId="0" borderId="0" xfId="1" applyFont="1" applyAlignment="1" applyProtection="1">
      <alignment horizontal="right" vertical="top"/>
      <protection locked="0"/>
    </xf>
    <xf numFmtId="0" fontId="8" fillId="0" borderId="0" xfId="0" applyFont="1" applyAlignment="1">
      <alignment horizontal="left" wrapText="1"/>
    </xf>
    <xf numFmtId="0" fontId="24" fillId="0" borderId="14" xfId="0" applyFont="1" applyBorder="1" applyAlignment="1">
      <alignment vertical="top"/>
    </xf>
    <xf numFmtId="0" fontId="24" fillId="2" borderId="14" xfId="0" applyFont="1" applyFill="1" applyBorder="1" applyAlignment="1">
      <alignment vertical="top"/>
    </xf>
    <xf numFmtId="0" fontId="24" fillId="2" borderId="16" xfId="0" applyFont="1" applyFill="1" applyBorder="1" applyAlignment="1">
      <alignment vertical="top"/>
    </xf>
    <xf numFmtId="165" fontId="25" fillId="0" borderId="0" xfId="1" applyFont="1" applyAlignment="1" applyProtection="1">
      <alignment horizontal="left" vertical="top" wrapText="1"/>
      <protection hidden="1"/>
    </xf>
    <xf numFmtId="0" fontId="24" fillId="0" borderId="0" xfId="0" applyFont="1" applyAlignment="1">
      <alignment horizontal="center" vertical="top"/>
    </xf>
    <xf numFmtId="165" fontId="24" fillId="0" borderId="0" xfId="1" applyFont="1" applyAlignment="1" applyProtection="1">
      <alignment horizontal="left" vertical="top" wrapText="1"/>
      <protection locked="0"/>
    </xf>
    <xf numFmtId="165" fontId="25" fillId="0" borderId="14" xfId="1" applyFont="1" applyBorder="1" applyAlignment="1" applyProtection="1">
      <alignment horizontal="left" vertical="top" wrapText="1"/>
      <protection locked="0"/>
    </xf>
    <xf numFmtId="165" fontId="24" fillId="2" borderId="14" xfId="1" applyFont="1" applyFill="1" applyBorder="1" applyAlignment="1" applyProtection="1">
      <alignment horizontal="left" vertical="top" wrapText="1"/>
      <protection hidden="1"/>
    </xf>
    <xf numFmtId="165" fontId="24" fillId="0" borderId="0" xfId="1" applyFont="1" applyAlignment="1" applyProtection="1">
      <alignment horizontal="left" vertical="top" wrapText="1"/>
      <protection hidden="1"/>
    </xf>
    <xf numFmtId="165" fontId="24" fillId="2" borderId="14" xfId="1" applyFont="1" applyFill="1" applyBorder="1" applyAlignment="1" applyProtection="1">
      <alignment horizontal="left" vertical="top" wrapText="1"/>
      <protection locked="0"/>
    </xf>
    <xf numFmtId="165" fontId="24" fillId="2" borderId="12" xfId="1" applyFont="1" applyFill="1" applyBorder="1" applyAlignment="1" applyProtection="1">
      <alignment horizontal="left" wrapText="1"/>
      <protection locked="0"/>
    </xf>
    <xf numFmtId="165" fontId="24" fillId="0" borderId="0" xfId="1" applyFont="1" applyAlignment="1" applyProtection="1">
      <alignment horizontal="left" wrapText="1"/>
      <protection locked="0"/>
    </xf>
    <xf numFmtId="0" fontId="25" fillId="0" borderId="0" xfId="0" applyFont="1" applyAlignment="1">
      <alignment horizontal="left" wrapText="1"/>
    </xf>
    <xf numFmtId="165" fontId="25" fillId="0" borderId="0" xfId="1" applyFont="1" applyAlignment="1" applyProtection="1">
      <alignment horizontal="left" wrapText="1"/>
      <protection locked="0"/>
    </xf>
    <xf numFmtId="165" fontId="28" fillId="0" borderId="0" xfId="1" applyFont="1" applyAlignment="1" applyProtection="1">
      <alignment horizontal="left" wrapText="1"/>
      <protection locked="0"/>
    </xf>
    <xf numFmtId="165" fontId="29" fillId="0" borderId="0" xfId="1" applyFont="1" applyAlignment="1" applyProtection="1">
      <alignment horizontal="left" wrapText="1"/>
      <protection locked="0"/>
    </xf>
    <xf numFmtId="0" fontId="29" fillId="0" borderId="0" xfId="0" applyFont="1" applyAlignment="1">
      <alignment horizontal="left" wrapText="1"/>
    </xf>
    <xf numFmtId="165" fontId="25" fillId="0" borderId="14" xfId="1" applyFont="1" applyBorder="1" applyAlignment="1" applyProtection="1">
      <alignment horizontal="left" wrapText="1"/>
      <protection locked="0"/>
    </xf>
    <xf numFmtId="165" fontId="24" fillId="2" borderId="14" xfId="1" applyFont="1" applyFill="1" applyBorder="1" applyAlignment="1" applyProtection="1">
      <alignment horizontal="left" wrapText="1"/>
      <protection locked="0"/>
    </xf>
    <xf numFmtId="0" fontId="30" fillId="0" borderId="0" xfId="0" applyFont="1" applyAlignment="1">
      <alignment horizontal="left" wrapText="1"/>
    </xf>
    <xf numFmtId="0" fontId="25" fillId="0" borderId="14" xfId="0" applyFont="1" applyBorder="1" applyAlignment="1">
      <alignment horizontal="left" wrapText="1"/>
    </xf>
    <xf numFmtId="0" fontId="25" fillId="0" borderId="1" xfId="0" applyFont="1" applyBorder="1" applyAlignment="1">
      <alignment horizontal="left" wrapText="1"/>
    </xf>
    <xf numFmtId="4" fontId="5" fillId="0" borderId="0" xfId="0" applyNumberFormat="1" applyFont="1" applyAlignment="1">
      <alignment horizontal="left"/>
    </xf>
    <xf numFmtId="0" fontId="5" fillId="0" borderId="0" xfId="0" applyFont="1" applyAlignment="1">
      <alignment horizontal="left"/>
    </xf>
    <xf numFmtId="0" fontId="21" fillId="0" borderId="0" xfId="0" applyFont="1" applyAlignment="1">
      <alignment horizontal="left" vertical="top" wrapText="1"/>
    </xf>
    <xf numFmtId="0" fontId="24" fillId="2" borderId="12" xfId="0" applyFont="1" applyFill="1" applyBorder="1" applyAlignment="1">
      <alignment horizontal="left" wrapText="1"/>
    </xf>
    <xf numFmtId="2" fontId="24" fillId="2" borderId="12" xfId="1" applyNumberFormat="1" applyFont="1" applyFill="1" applyBorder="1" applyAlignment="1" applyProtection="1">
      <alignment horizontal="left" wrapText="1"/>
      <protection locked="0"/>
    </xf>
    <xf numFmtId="164" fontId="24" fillId="2" borderId="13" xfId="5" applyFont="1" applyFill="1" applyBorder="1" applyAlignment="1" applyProtection="1">
      <alignment horizontal="left" wrapText="1"/>
      <protection locked="0"/>
    </xf>
    <xf numFmtId="0" fontId="24" fillId="0" borderId="0" xfId="0" applyFont="1" applyAlignment="1">
      <alignment horizontal="left" wrapText="1"/>
    </xf>
    <xf numFmtId="2" fontId="24" fillId="0" borderId="0" xfId="1" applyNumberFormat="1" applyFont="1" applyAlignment="1" applyProtection="1">
      <alignment horizontal="left" wrapText="1"/>
      <protection locked="0"/>
    </xf>
    <xf numFmtId="164" fontId="24" fillId="0" borderId="0" xfId="5" applyFont="1" applyFill="1" applyBorder="1" applyAlignment="1" applyProtection="1">
      <alignment horizontal="left" wrapText="1"/>
      <protection locked="0"/>
    </xf>
    <xf numFmtId="164" fontId="25" fillId="0" borderId="0" xfId="5" applyFont="1" applyAlignment="1">
      <alignment horizontal="left" wrapText="1"/>
    </xf>
    <xf numFmtId="0" fontId="26" fillId="0" borderId="0" xfId="0" applyFont="1" applyAlignment="1">
      <alignment horizontal="left" wrapText="1"/>
    </xf>
    <xf numFmtId="2" fontId="25" fillId="0" borderId="0" xfId="0" applyNumberFormat="1" applyFont="1" applyAlignment="1">
      <alignment horizontal="left" wrapText="1"/>
    </xf>
    <xf numFmtId="164" fontId="29" fillId="0" borderId="0" xfId="5" applyFont="1" applyAlignment="1">
      <alignment horizontal="left" wrapText="1"/>
    </xf>
    <xf numFmtId="2" fontId="25" fillId="0" borderId="0" xfId="1" applyNumberFormat="1" applyFont="1" applyAlignment="1" applyProtection="1">
      <alignment horizontal="left" wrapText="1"/>
      <protection locked="0"/>
    </xf>
    <xf numFmtId="2" fontId="29" fillId="0" borderId="0" xfId="1" applyNumberFormat="1" applyFont="1" applyAlignment="1" applyProtection="1">
      <alignment horizontal="left" wrapText="1"/>
      <protection locked="0"/>
    </xf>
    <xf numFmtId="164" fontId="25" fillId="0" borderId="0" xfId="5" applyFont="1" applyFill="1" applyAlignment="1">
      <alignment horizontal="left" wrapText="1"/>
    </xf>
    <xf numFmtId="4" fontId="8" fillId="0" borderId="0" xfId="0" applyNumberFormat="1" applyFont="1" applyAlignment="1">
      <alignment horizontal="left" wrapText="1"/>
    </xf>
    <xf numFmtId="164" fontId="25" fillId="0" borderId="14" xfId="5" applyFont="1" applyBorder="1" applyAlignment="1">
      <alignment horizontal="left" wrapText="1"/>
    </xf>
    <xf numFmtId="2" fontId="24" fillId="2" borderId="14" xfId="1" applyNumberFormat="1" applyFont="1" applyFill="1" applyBorder="1" applyAlignment="1" applyProtection="1">
      <alignment horizontal="left" wrapText="1"/>
      <protection locked="0"/>
    </xf>
    <xf numFmtId="164" fontId="24" fillId="2" borderId="15" xfId="5" applyFont="1" applyFill="1" applyBorder="1" applyAlignment="1" applyProtection="1">
      <alignment horizontal="left" wrapText="1"/>
      <protection locked="0"/>
    </xf>
    <xf numFmtId="164" fontId="30" fillId="0" borderId="0" xfId="5" applyFont="1" applyAlignment="1">
      <alignment horizontal="left" wrapText="1"/>
    </xf>
    <xf numFmtId="0" fontId="8" fillId="0" borderId="0" xfId="0" applyFont="1" applyAlignment="1" applyProtection="1">
      <alignment horizontal="left" wrapText="1"/>
      <protection hidden="1"/>
    </xf>
    <xf numFmtId="4" fontId="8" fillId="0" borderId="0" xfId="0" applyNumberFormat="1" applyFont="1" applyAlignment="1" applyProtection="1">
      <alignment horizontal="left" wrapText="1"/>
      <protection hidden="1"/>
    </xf>
    <xf numFmtId="165" fontId="31" fillId="0" borderId="0" xfId="1" applyFont="1" applyAlignment="1" applyProtection="1">
      <alignment horizontal="left" wrapText="1"/>
      <protection locked="0"/>
    </xf>
    <xf numFmtId="2" fontId="31" fillId="0" borderId="0" xfId="1" applyNumberFormat="1" applyFont="1" applyAlignment="1" applyProtection="1">
      <alignment horizontal="left" wrapText="1"/>
      <protection locked="0"/>
    </xf>
    <xf numFmtId="164" fontId="25" fillId="0" borderId="1" xfId="5" applyFont="1" applyBorder="1" applyAlignment="1">
      <alignment horizontal="left" wrapText="1"/>
    </xf>
    <xf numFmtId="164" fontId="24" fillId="0" borderId="0" xfId="5" applyFont="1" applyAlignment="1">
      <alignment horizontal="left" wrapText="1"/>
    </xf>
    <xf numFmtId="4" fontId="25" fillId="0" borderId="0" xfId="0" applyNumberFormat="1" applyFont="1" applyAlignment="1">
      <alignment horizontal="left" wrapText="1"/>
    </xf>
    <xf numFmtId="2" fontId="5" fillId="0" borderId="0" xfId="0" applyNumberFormat="1" applyFont="1" applyAlignment="1">
      <alignment horizontal="left"/>
    </xf>
    <xf numFmtId="2" fontId="26" fillId="0" borderId="0" xfId="0" applyNumberFormat="1" applyFont="1" applyAlignment="1">
      <alignment horizontal="left" wrapText="1"/>
    </xf>
    <xf numFmtId="2" fontId="29" fillId="0" borderId="0" xfId="0" applyNumberFormat="1" applyFont="1" applyAlignment="1">
      <alignment horizontal="left" wrapText="1"/>
    </xf>
    <xf numFmtId="2" fontId="5" fillId="0" borderId="0" xfId="0" applyNumberFormat="1" applyFont="1" applyAlignment="1">
      <alignment horizontal="left" wrapText="1"/>
    </xf>
    <xf numFmtId="2" fontId="25" fillId="0" borderId="14" xfId="0" applyNumberFormat="1" applyFont="1" applyBorder="1" applyAlignment="1">
      <alignment horizontal="left" wrapText="1"/>
    </xf>
    <xf numFmtId="2" fontId="30" fillId="0" borderId="0" xfId="0" applyNumberFormat="1" applyFont="1" applyAlignment="1">
      <alignment horizontal="left" wrapText="1"/>
    </xf>
    <xf numFmtId="2" fontId="8" fillId="0" borderId="0" xfId="0" applyNumberFormat="1" applyFont="1" applyAlignment="1" applyProtection="1">
      <alignment horizontal="left" wrapText="1"/>
      <protection locked="0"/>
    </xf>
    <xf numFmtId="2" fontId="8" fillId="0" borderId="0" xfId="0" applyNumberFormat="1" applyFont="1" applyAlignment="1">
      <alignment horizontal="left" wrapText="1"/>
    </xf>
    <xf numFmtId="2" fontId="25" fillId="0" borderId="1" xfId="0" applyNumberFormat="1" applyFont="1" applyBorder="1" applyAlignment="1">
      <alignment horizontal="left" wrapText="1"/>
    </xf>
    <xf numFmtId="4" fontId="8" fillId="0" borderId="0" xfId="0" applyNumberFormat="1" applyFont="1" applyAlignment="1">
      <alignment horizontal="right"/>
    </xf>
    <xf numFmtId="0" fontId="21" fillId="0" borderId="0" xfId="0" applyFont="1" applyAlignment="1">
      <alignment horizontal="center" vertical="top" wrapText="1"/>
    </xf>
    <xf numFmtId="0" fontId="21" fillId="0" borderId="0" xfId="0" applyFont="1" applyAlignment="1">
      <alignment horizontal="right" vertical="top" wrapText="1"/>
    </xf>
    <xf numFmtId="0" fontId="6" fillId="0" borderId="0" xfId="0" applyFont="1" applyAlignment="1">
      <alignment vertical="top" wrapText="1"/>
    </xf>
    <xf numFmtId="0" fontId="6" fillId="0" borderId="0" xfId="0" applyFont="1" applyAlignment="1">
      <alignment horizontal="center" vertical="top" wrapText="1"/>
    </xf>
    <xf numFmtId="0" fontId="5" fillId="0" borderId="1" xfId="0" applyFont="1" applyBorder="1" applyAlignment="1">
      <alignment vertical="top"/>
    </xf>
    <xf numFmtId="0" fontId="5" fillId="0" borderId="1"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top" wrapText="1"/>
    </xf>
    <xf numFmtId="0" fontId="14" fillId="0" borderId="0" xfId="0" applyFont="1" applyAlignment="1">
      <alignment horizontal="left" vertical="top" wrapText="1"/>
    </xf>
    <xf numFmtId="0" fontId="8" fillId="0" borderId="0" xfId="0" applyFont="1" applyAlignment="1" applyProtection="1">
      <alignment horizontal="left" vertical="top" wrapText="1"/>
      <protection hidden="1"/>
    </xf>
    <xf numFmtId="0" fontId="8" fillId="0" borderId="0" xfId="0" applyFont="1" applyAlignment="1">
      <alignment vertical="top"/>
    </xf>
    <xf numFmtId="0" fontId="8" fillId="0" borderId="0" xfId="0" applyFont="1"/>
    <xf numFmtId="0" fontId="8" fillId="0" borderId="0" xfId="0" applyFont="1" applyAlignment="1" applyProtection="1">
      <alignment vertical="top" wrapText="1"/>
      <protection hidden="1"/>
    </xf>
    <xf numFmtId="49" fontId="8" fillId="0" borderId="0" xfId="0" applyNumberFormat="1" applyFont="1" applyAlignment="1">
      <alignment horizontal="center" vertical="top"/>
    </xf>
    <xf numFmtId="0" fontId="10" fillId="0" borderId="0" xfId="0" applyFont="1"/>
    <xf numFmtId="49" fontId="5" fillId="0" borderId="0" xfId="0" applyNumberFormat="1" applyFont="1" applyAlignment="1">
      <alignment horizontal="center" vertical="top"/>
    </xf>
    <xf numFmtId="49" fontId="5" fillId="0" borderId="0" xfId="0" applyNumberFormat="1" applyFont="1" applyAlignment="1" applyProtection="1">
      <alignment horizontal="center" vertical="top" wrapText="1"/>
      <protection locked="0"/>
    </xf>
    <xf numFmtId="2" fontId="5" fillId="0" borderId="0" xfId="0" applyNumberFormat="1" applyFont="1" applyAlignment="1" applyProtection="1">
      <alignment horizontal="left" vertical="top" wrapText="1"/>
      <protection locked="0"/>
    </xf>
    <xf numFmtId="0" fontId="5" fillId="0" borderId="0" xfId="0" applyFont="1" applyAlignment="1" applyProtection="1">
      <alignment wrapText="1"/>
      <protection locked="0"/>
    </xf>
    <xf numFmtId="0" fontId="5" fillId="0" borderId="0" xfId="0" applyFont="1" applyAlignment="1" applyProtection="1">
      <alignment horizontal="left" vertical="top" wrapText="1"/>
      <protection locked="0"/>
    </xf>
    <xf numFmtId="0" fontId="8" fillId="0" borderId="0" xfId="0" applyFont="1" applyAlignment="1">
      <alignment vertical="top" wrapText="1"/>
    </xf>
    <xf numFmtId="4" fontId="8" fillId="0" borderId="0" xfId="0" applyNumberFormat="1" applyFont="1"/>
    <xf numFmtId="0" fontId="16" fillId="0" borderId="0" xfId="0" applyFont="1"/>
    <xf numFmtId="0" fontId="5" fillId="0" borderId="0" xfId="0" applyFont="1" applyAlignment="1">
      <alignment vertical="top" wrapText="1"/>
    </xf>
    <xf numFmtId="4" fontId="5" fillId="0" borderId="0" xfId="0" applyNumberFormat="1" applyFont="1"/>
    <xf numFmtId="0" fontId="9" fillId="0" borderId="0" xfId="0" applyFont="1" applyAlignment="1">
      <alignment horizontal="right" wrapText="1"/>
    </xf>
    <xf numFmtId="0" fontId="7" fillId="0" borderId="0" xfId="0" applyFont="1"/>
    <xf numFmtId="4" fontId="8" fillId="0" borderId="0" xfId="0" applyNumberFormat="1" applyFont="1" applyAlignment="1">
      <alignment horizontal="left"/>
    </xf>
    <xf numFmtId="0" fontId="6" fillId="0" borderId="0" xfId="0" applyFont="1" applyAlignment="1">
      <alignment horizontal="left" vertical="top" wrapText="1"/>
    </xf>
    <xf numFmtId="0" fontId="5" fillId="0" borderId="1" xfId="0" applyFont="1" applyBorder="1" applyAlignment="1">
      <alignment horizontal="left"/>
    </xf>
    <xf numFmtId="4" fontId="8" fillId="0" borderId="1" xfId="0" applyNumberFormat="1" applyFont="1" applyBorder="1" applyAlignment="1">
      <alignment horizontal="left"/>
    </xf>
    <xf numFmtId="4" fontId="5" fillId="0" borderId="1" xfId="0" applyNumberFormat="1" applyFont="1" applyBorder="1" applyAlignment="1">
      <alignment horizontal="left" wrapText="1"/>
    </xf>
    <xf numFmtId="4" fontId="7" fillId="0" borderId="1" xfId="0" applyNumberFormat="1" applyFont="1" applyBorder="1" applyAlignment="1">
      <alignment horizontal="left"/>
    </xf>
    <xf numFmtId="0" fontId="5" fillId="0" borderId="0" xfId="0" applyFont="1" applyAlignment="1">
      <alignment horizontal="left" wrapText="1"/>
    </xf>
    <xf numFmtId="0" fontId="7" fillId="0" borderId="0" xfId="0" applyFont="1" applyAlignment="1">
      <alignment horizontal="left"/>
    </xf>
    <xf numFmtId="4" fontId="6" fillId="0" borderId="0" xfId="0" applyNumberFormat="1" applyFont="1" applyAlignment="1">
      <alignment horizontal="left"/>
    </xf>
    <xf numFmtId="4" fontId="7" fillId="0" borderId="0" xfId="0" applyNumberFormat="1" applyFont="1" applyAlignment="1">
      <alignment horizontal="left"/>
    </xf>
    <xf numFmtId="4" fontId="7" fillId="0" borderId="2" xfId="0" applyNumberFormat="1" applyFont="1" applyBorder="1" applyAlignment="1">
      <alignment horizontal="left"/>
    </xf>
    <xf numFmtId="0" fontId="8" fillId="0" borderId="0" xfId="0" applyFont="1" applyAlignment="1">
      <alignment horizontal="left"/>
    </xf>
    <xf numFmtId="2" fontId="8" fillId="0" borderId="0" xfId="5" applyNumberFormat="1" applyFont="1" applyFill="1" applyBorder="1" applyAlignment="1" applyProtection="1">
      <alignment horizontal="left" wrapText="1"/>
      <protection hidden="1"/>
    </xf>
    <xf numFmtId="4" fontId="5" fillId="0" borderId="0" xfId="0" applyNumberFormat="1" applyFont="1" applyAlignment="1">
      <alignment horizontal="left" wrapText="1"/>
    </xf>
    <xf numFmtId="0" fontId="5" fillId="0" borderId="0" xfId="0" applyFont="1" applyAlignment="1" applyProtection="1">
      <alignment horizontal="left" wrapText="1"/>
      <protection locked="0"/>
    </xf>
    <xf numFmtId="4" fontId="8" fillId="0" borderId="0" xfId="0" applyNumberFormat="1" applyFont="1" applyAlignment="1" applyProtection="1">
      <alignment horizontal="left" wrapText="1"/>
      <protection locked="0"/>
    </xf>
    <xf numFmtId="4" fontId="5" fillId="0" borderId="0" xfId="0" applyNumberFormat="1" applyFont="1" applyAlignment="1" applyProtection="1">
      <alignment horizontal="left" wrapText="1"/>
      <protection locked="0"/>
    </xf>
    <xf numFmtId="4" fontId="8" fillId="0" borderId="0" xfId="5" applyNumberFormat="1" applyFont="1" applyFill="1" applyBorder="1" applyAlignment="1" applyProtection="1">
      <alignment horizontal="left" wrapText="1"/>
      <protection hidden="1"/>
    </xf>
    <xf numFmtId="0" fontId="9" fillId="0" borderId="0" xfId="0" applyFont="1" applyAlignment="1">
      <alignment horizontal="left" wrapText="1"/>
    </xf>
    <xf numFmtId="0" fontId="7" fillId="0" borderId="7" xfId="0" applyFont="1" applyBorder="1" applyAlignment="1">
      <alignment horizontal="left"/>
    </xf>
    <xf numFmtId="4" fontId="6" fillId="0" borderId="7" xfId="0" applyNumberFormat="1" applyFont="1" applyBorder="1" applyAlignment="1">
      <alignment horizontal="left"/>
    </xf>
    <xf numFmtId="4" fontId="7" fillId="0" borderId="7" xfId="0" applyNumberFormat="1" applyFont="1" applyBorder="1" applyAlignment="1">
      <alignment horizontal="left"/>
    </xf>
    <xf numFmtId="4" fontId="7" fillId="0" borderId="8" xfId="0" applyNumberFormat="1" applyFont="1" applyBorder="1" applyAlignment="1">
      <alignment horizontal="left"/>
    </xf>
    <xf numFmtId="4" fontId="7" fillId="0" borderId="9" xfId="0" applyNumberFormat="1" applyFont="1" applyBorder="1" applyAlignment="1">
      <alignment horizontal="left"/>
    </xf>
    <xf numFmtId="0" fontId="5" fillId="0" borderId="9" xfId="0" applyFont="1" applyBorder="1" applyAlignment="1">
      <alignment horizontal="left"/>
    </xf>
    <xf numFmtId="0" fontId="5" fillId="0" borderId="5" xfId="0" applyFont="1" applyBorder="1" applyAlignment="1">
      <alignment horizontal="left"/>
    </xf>
    <xf numFmtId="4" fontId="8" fillId="0" borderId="5" xfId="0" applyNumberFormat="1" applyFont="1" applyBorder="1" applyAlignment="1">
      <alignment horizontal="left"/>
    </xf>
    <xf numFmtId="4" fontId="5" fillId="0" borderId="5" xfId="0" applyNumberFormat="1" applyFont="1" applyBorder="1" applyAlignment="1">
      <alignment horizontal="left"/>
    </xf>
    <xf numFmtId="4" fontId="7" fillId="0" borderId="10" xfId="0" applyNumberFormat="1" applyFont="1" applyBorder="1" applyAlignment="1">
      <alignment horizontal="left"/>
    </xf>
    <xf numFmtId="0" fontId="5" fillId="0" borderId="7" xfId="0" applyFont="1" applyBorder="1" applyAlignment="1">
      <alignment horizontal="left"/>
    </xf>
    <xf numFmtId="4" fontId="8" fillId="0" borderId="7" xfId="0" applyNumberFormat="1" applyFont="1" applyBorder="1" applyAlignment="1">
      <alignment horizontal="left"/>
    </xf>
    <xf numFmtId="4" fontId="5" fillId="0" borderId="7" xfId="0" applyNumberFormat="1" applyFont="1" applyBorder="1" applyAlignment="1">
      <alignment horizontal="left"/>
    </xf>
    <xf numFmtId="4" fontId="5" fillId="0" borderId="9" xfId="0" applyNumberFormat="1" applyFont="1" applyBorder="1" applyAlignment="1">
      <alignment horizontal="left"/>
    </xf>
    <xf numFmtId="4" fontId="22" fillId="0" borderId="0" xfId="0" applyNumberFormat="1" applyFont="1" applyAlignment="1">
      <alignment horizontal="left"/>
    </xf>
    <xf numFmtId="4" fontId="23" fillId="0" borderId="0" xfId="0" applyNumberFormat="1" applyFont="1" applyAlignment="1">
      <alignment horizontal="left"/>
    </xf>
    <xf numFmtId="0" fontId="22" fillId="0" borderId="0" xfId="0" applyFont="1" applyAlignment="1">
      <alignment horizontal="left"/>
    </xf>
    <xf numFmtId="0" fontId="14" fillId="0" borderId="0" xfId="0" applyFont="1" applyAlignment="1">
      <alignment horizontal="left"/>
    </xf>
    <xf numFmtId="0" fontId="32" fillId="0" borderId="0" xfId="0" applyFont="1" applyAlignment="1">
      <alignment wrapText="1"/>
    </xf>
    <xf numFmtId="0" fontId="34" fillId="0" borderId="0" xfId="0" applyFont="1"/>
    <xf numFmtId="0" fontId="5" fillId="0" borderId="0" xfId="0" applyFont="1" applyAlignment="1">
      <alignment horizontal="justify" vertical="top"/>
    </xf>
    <xf numFmtId="0" fontId="23" fillId="0" borderId="0" xfId="0" applyFont="1" applyAlignment="1">
      <alignment horizontal="left" vertical="top" wrapText="1"/>
    </xf>
    <xf numFmtId="0" fontId="35" fillId="0" borderId="0" xfId="0" applyFont="1" applyAlignment="1">
      <alignment horizontal="left" vertical="top" wrapText="1"/>
    </xf>
    <xf numFmtId="0" fontId="35" fillId="0" borderId="0" xfId="0" applyFont="1" applyAlignment="1">
      <alignment horizontal="justify"/>
    </xf>
    <xf numFmtId="0" fontId="23" fillId="0" borderId="0" xfId="0" applyFont="1" applyAlignment="1">
      <alignment horizontal="justify"/>
    </xf>
    <xf numFmtId="0" fontId="23" fillId="0" borderId="0" xfId="0" applyFont="1" applyAlignment="1">
      <alignment horizontal="justify" wrapText="1"/>
    </xf>
    <xf numFmtId="0" fontId="35" fillId="3" borderId="0" xfId="10" applyFont="1" applyFill="1" applyAlignment="1">
      <alignment wrapText="1"/>
    </xf>
    <xf numFmtId="0" fontId="22" fillId="0" borderId="0" xfId="0" applyFont="1" applyAlignment="1">
      <alignment horizontal="justify" vertical="justify" wrapText="1"/>
    </xf>
    <xf numFmtId="0" fontId="23" fillId="0" borderId="0" xfId="10" applyFont="1" applyAlignment="1">
      <alignment wrapText="1"/>
    </xf>
    <xf numFmtId="0" fontId="23" fillId="0" borderId="0" xfId="10" applyFont="1" applyAlignment="1">
      <alignment horizontal="justify" vertical="top" wrapText="1"/>
    </xf>
    <xf numFmtId="0" fontId="35" fillId="3" borderId="0" xfId="11" applyFont="1" applyFill="1" applyAlignment="1">
      <alignment wrapText="1"/>
    </xf>
    <xf numFmtId="0" fontId="23" fillId="0" borderId="0" xfId="11" applyFont="1" applyAlignment="1">
      <alignment wrapText="1"/>
    </xf>
    <xf numFmtId="0" fontId="23" fillId="0" borderId="0" xfId="11" applyFont="1" applyAlignment="1">
      <alignment horizontal="justify" vertical="top" wrapText="1"/>
    </xf>
    <xf numFmtId="0" fontId="35" fillId="0" borderId="0" xfId="11" applyFont="1" applyAlignment="1">
      <alignment horizontal="justify" wrapText="1"/>
    </xf>
    <xf numFmtId="0" fontId="35" fillId="0" borderId="0" xfId="11" applyFont="1" applyAlignment="1">
      <alignment horizontal="justify" vertical="top" wrapText="1"/>
    </xf>
    <xf numFmtId="0" fontId="23" fillId="0" borderId="0" xfId="11" applyFont="1" applyAlignment="1">
      <alignment horizontal="justify" wrapText="1"/>
    </xf>
    <xf numFmtId="0" fontId="23" fillId="0" borderId="0" xfId="11" applyFont="1" applyAlignment="1">
      <alignment vertical="top" wrapText="1"/>
    </xf>
    <xf numFmtId="0" fontId="23" fillId="0" borderId="0" xfId="11" applyFont="1" applyAlignment="1">
      <alignment vertical="justify" wrapText="1"/>
    </xf>
    <xf numFmtId="0" fontId="38" fillId="0" borderId="0" xfId="11" applyFont="1" applyAlignment="1">
      <alignment horizontal="justify" wrapText="1"/>
    </xf>
    <xf numFmtId="0" fontId="39" fillId="3" borderId="0" xfId="0" applyFont="1" applyFill="1" applyAlignment="1">
      <alignment horizontal="left" vertical="center" wrapText="1"/>
    </xf>
    <xf numFmtId="0" fontId="23" fillId="0" borderId="0" xfId="0" applyFont="1" applyAlignment="1">
      <alignment horizontal="left" vertical="center" wrapText="1"/>
    </xf>
    <xf numFmtId="0" fontId="40" fillId="0" borderId="0" xfId="0" applyFont="1" applyAlignment="1">
      <alignment horizontal="justify" vertical="top" wrapText="1"/>
    </xf>
    <xf numFmtId="0" fontId="5" fillId="3" borderId="0" xfId="0" applyFont="1" applyFill="1" applyAlignment="1">
      <alignment horizontal="left" vertical="center" wrapText="1"/>
    </xf>
    <xf numFmtId="0" fontId="23" fillId="3" borderId="0" xfId="0" applyFont="1" applyFill="1" applyAlignment="1">
      <alignment horizontal="left" vertical="center" wrapText="1"/>
    </xf>
    <xf numFmtId="4" fontId="14" fillId="0" borderId="0" xfId="0" applyNumberFormat="1" applyFont="1" applyAlignment="1">
      <alignment horizontal="left"/>
    </xf>
    <xf numFmtId="0" fontId="7" fillId="0" borderId="0" xfId="0" applyFont="1" applyAlignment="1">
      <alignment horizontal="left" wrapText="1"/>
    </xf>
    <xf numFmtId="0" fontId="7" fillId="0" borderId="6" xfId="0" applyFont="1" applyBorder="1"/>
    <xf numFmtId="0" fontId="7" fillId="0" borderId="7" xfId="0" applyFont="1" applyBorder="1" applyAlignment="1">
      <alignment horizontal="left" wrapText="1"/>
    </xf>
    <xf numFmtId="0" fontId="5" fillId="0" borderId="3" xfId="0" applyFont="1" applyBorder="1"/>
    <xf numFmtId="0" fontId="5" fillId="0" borderId="4" xfId="0" applyFont="1" applyBorder="1"/>
    <xf numFmtId="0" fontId="7" fillId="0" borderId="5" xfId="0" applyFont="1" applyBorder="1" applyAlignment="1">
      <alignment horizontal="left" wrapText="1"/>
    </xf>
    <xf numFmtId="0" fontId="5" fillId="0" borderId="6" xfId="0" applyFont="1" applyBorder="1"/>
    <xf numFmtId="0" fontId="5" fillId="0" borderId="7" xfId="0" applyFont="1" applyBorder="1" applyAlignment="1">
      <alignment horizontal="left" wrapText="1"/>
    </xf>
    <xf numFmtId="0" fontId="14" fillId="0" borderId="0" xfId="0" applyFont="1" applyAlignment="1">
      <alignment horizontal="left" wrapText="1"/>
    </xf>
    <xf numFmtId="0" fontId="22" fillId="0" borderId="0" xfId="0" applyFont="1" applyAlignment="1">
      <alignment horizontal="left" wrapText="1"/>
    </xf>
    <xf numFmtId="0" fontId="14" fillId="0" borderId="0" xfId="0" applyFont="1"/>
    <xf numFmtId="0" fontId="7" fillId="0" borderId="0" xfId="0" applyFont="1" applyAlignment="1">
      <alignment horizontal="left"/>
    </xf>
  </cellXfs>
  <cellStyles count="12">
    <cellStyle name="Comma" xfId="5" builtinId="3"/>
    <cellStyle name="Excel Built-in Normal" xfId="3"/>
    <cellStyle name="Excel Built-in Normal 1" xfId="9"/>
    <cellStyle name="Normal" xfId="0" builtinId="0"/>
    <cellStyle name="Normal 10" xfId="10"/>
    <cellStyle name="Normal 2" xfId="1"/>
    <cellStyle name="Normal 2 2 2" xfId="11"/>
    <cellStyle name="Normal 3" xfId="2"/>
    <cellStyle name="Normal 4" xfId="4"/>
    <cellStyle name="Normal 5" xfId="6"/>
    <cellStyle name="Normal 6" xfId="7"/>
    <cellStyle name="Normal 7"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08"/>
  <sheetViews>
    <sheetView topLeftCell="A274" zoomScale="85" zoomScaleNormal="85" zoomScaleSheetLayoutView="85" workbookViewId="0">
      <selection activeCell="G54" sqref="G54"/>
    </sheetView>
  </sheetViews>
  <sheetFormatPr defaultColWidth="9.109375" defaultRowHeight="13.2" x14ac:dyDescent="0.3"/>
  <cols>
    <col min="1" max="1" width="3.6640625" style="1" customWidth="1"/>
    <col min="2" max="2" width="54.6640625" style="20" customWidth="1"/>
    <col min="3" max="3" width="8.109375" style="61" customWidth="1"/>
    <col min="4" max="4" width="9.109375" style="125" customWidth="1"/>
    <col min="5" max="5" width="11.33203125" style="60" customWidth="1"/>
    <col min="6" max="6" width="11.6640625" style="60" customWidth="1"/>
    <col min="7" max="9" width="11.6640625" style="12" customWidth="1"/>
    <col min="10" max="16384" width="9.109375" style="2"/>
  </cols>
  <sheetData>
    <row r="2" spans="1:2" ht="17.399999999999999" x14ac:dyDescent="0.3">
      <c r="A2" s="26"/>
      <c r="B2" s="27" t="s">
        <v>192</v>
      </c>
    </row>
    <row r="3" spans="1:2" ht="16.8" x14ac:dyDescent="0.3">
      <c r="A3" s="26"/>
      <c r="B3" s="28" t="s">
        <v>193</v>
      </c>
    </row>
    <row r="4" spans="1:2" ht="16.8" x14ac:dyDescent="0.3">
      <c r="A4" s="26"/>
      <c r="B4" s="28" t="s">
        <v>204</v>
      </c>
    </row>
    <row r="5" spans="1:2" ht="16.8" x14ac:dyDescent="0.3">
      <c r="A5" s="26"/>
      <c r="B5" s="28" t="s">
        <v>194</v>
      </c>
    </row>
    <row r="6" spans="1:2" ht="16.8" x14ac:dyDescent="0.3">
      <c r="A6" s="26"/>
      <c r="B6" s="28" t="s">
        <v>213</v>
      </c>
    </row>
    <row r="7" spans="1:2" ht="16.8" x14ac:dyDescent="0.3">
      <c r="A7" s="26"/>
      <c r="B7" s="28" t="s">
        <v>214</v>
      </c>
    </row>
    <row r="8" spans="1:2" ht="16.8" x14ac:dyDescent="0.3">
      <c r="A8" s="26"/>
      <c r="B8" s="28" t="s">
        <v>215</v>
      </c>
    </row>
    <row r="9" spans="1:2" x14ac:dyDescent="0.3">
      <c r="A9" s="26"/>
    </row>
    <row r="10" spans="1:2" x14ac:dyDescent="0.3">
      <c r="A10" s="26"/>
    </row>
    <row r="11" spans="1:2" x14ac:dyDescent="0.3">
      <c r="A11" s="26"/>
    </row>
    <row r="12" spans="1:2" ht="17.399999999999999" x14ac:dyDescent="0.3">
      <c r="A12" s="26"/>
      <c r="B12" s="27" t="s">
        <v>195</v>
      </c>
    </row>
    <row r="13" spans="1:2" ht="16.8" x14ac:dyDescent="0.3">
      <c r="A13" s="26"/>
      <c r="B13" s="28" t="s">
        <v>206</v>
      </c>
    </row>
    <row r="14" spans="1:2" ht="16.8" x14ac:dyDescent="0.3">
      <c r="A14" s="26"/>
      <c r="B14" s="28" t="s">
        <v>205</v>
      </c>
    </row>
    <row r="15" spans="1:2" ht="16.8" x14ac:dyDescent="0.3">
      <c r="A15" s="26"/>
      <c r="B15" s="28" t="s">
        <v>207</v>
      </c>
    </row>
    <row r="16" spans="1:2" ht="16.8" x14ac:dyDescent="0.3">
      <c r="A16" s="26"/>
      <c r="B16" s="28" t="s">
        <v>208</v>
      </c>
    </row>
    <row r="17" spans="1:2" x14ac:dyDescent="0.3">
      <c r="A17" s="26"/>
    </row>
    <row r="18" spans="1:2" x14ac:dyDescent="0.3">
      <c r="A18" s="26"/>
    </row>
    <row r="19" spans="1:2" x14ac:dyDescent="0.3">
      <c r="A19" s="26"/>
    </row>
    <row r="20" spans="1:2" x14ac:dyDescent="0.3">
      <c r="A20" s="26"/>
    </row>
    <row r="21" spans="1:2" ht="46.8" x14ac:dyDescent="0.3">
      <c r="A21" s="26"/>
      <c r="B21" s="98" t="s">
        <v>348</v>
      </c>
    </row>
    <row r="22" spans="1:2" ht="23.4" x14ac:dyDescent="0.3">
      <c r="A22" s="26"/>
      <c r="B22" s="99"/>
    </row>
    <row r="23" spans="1:2" x14ac:dyDescent="0.3">
      <c r="A23" s="26"/>
    </row>
    <row r="24" spans="1:2" x14ac:dyDescent="0.3">
      <c r="A24" s="26"/>
    </row>
    <row r="25" spans="1:2" ht="17.399999999999999" x14ac:dyDescent="0.3">
      <c r="A25" s="26"/>
      <c r="B25" s="28" t="s">
        <v>196</v>
      </c>
    </row>
    <row r="26" spans="1:2" ht="16.8" x14ac:dyDescent="0.3">
      <c r="A26" s="26"/>
      <c r="B26" s="28"/>
    </row>
    <row r="27" spans="1:2" ht="34.200000000000003" x14ac:dyDescent="0.3">
      <c r="A27" s="26"/>
      <c r="B27" s="28" t="s">
        <v>209</v>
      </c>
    </row>
    <row r="28" spans="1:2" ht="16.8" x14ac:dyDescent="0.3">
      <c r="A28" s="26"/>
      <c r="B28" s="28"/>
    </row>
    <row r="29" spans="1:2" ht="17.399999999999999" x14ac:dyDescent="0.3">
      <c r="A29" s="26"/>
      <c r="B29" s="28" t="s">
        <v>210</v>
      </c>
    </row>
    <row r="30" spans="1:2" ht="16.8" x14ac:dyDescent="0.3">
      <c r="A30" s="26"/>
      <c r="B30" s="28"/>
    </row>
    <row r="31" spans="1:2" ht="17.399999999999999" x14ac:dyDescent="0.3">
      <c r="A31" s="26"/>
      <c r="B31" s="28" t="s">
        <v>197</v>
      </c>
    </row>
    <row r="32" spans="1:2" ht="16.8" x14ac:dyDescent="0.3">
      <c r="A32" s="26"/>
      <c r="B32" s="28"/>
    </row>
    <row r="33" spans="1:2" ht="17.399999999999999" x14ac:dyDescent="0.3">
      <c r="A33" s="26"/>
      <c r="B33" s="27" t="s">
        <v>198</v>
      </c>
    </row>
    <row r="34" spans="1:2" ht="16.8" x14ac:dyDescent="0.3">
      <c r="A34" s="26"/>
      <c r="B34" s="28" t="s">
        <v>199</v>
      </c>
    </row>
    <row r="35" spans="1:2" ht="16.8" x14ac:dyDescent="0.3">
      <c r="A35" s="26"/>
      <c r="B35" s="28"/>
    </row>
    <row r="36" spans="1:2" ht="16.8" x14ac:dyDescent="0.3">
      <c r="A36" s="26"/>
      <c r="B36" s="28"/>
    </row>
    <row r="37" spans="1:2" ht="17.399999999999999" x14ac:dyDescent="0.3">
      <c r="A37" s="26"/>
      <c r="B37" s="27" t="s">
        <v>200</v>
      </c>
    </row>
    <row r="38" spans="1:2" ht="16.8" x14ac:dyDescent="0.3">
      <c r="A38" s="26"/>
      <c r="B38" s="28" t="s">
        <v>201</v>
      </c>
    </row>
    <row r="39" spans="1:2" ht="16.8" x14ac:dyDescent="0.3">
      <c r="A39" s="26"/>
      <c r="B39" s="28"/>
    </row>
    <row r="40" spans="1:2" ht="16.8" x14ac:dyDescent="0.3">
      <c r="A40" s="26"/>
      <c r="B40" s="28"/>
    </row>
    <row r="41" spans="1:2" ht="16.8" x14ac:dyDescent="0.3">
      <c r="A41" s="26"/>
      <c r="B41" s="29" t="s">
        <v>203</v>
      </c>
    </row>
    <row r="42" spans="1:2" ht="16.8" x14ac:dyDescent="0.3">
      <c r="A42" s="26"/>
      <c r="B42" s="29" t="s">
        <v>202</v>
      </c>
    </row>
    <row r="49" spans="1:9" ht="41.25" customHeight="1" x14ac:dyDescent="0.3">
      <c r="B49" s="100" t="s">
        <v>116</v>
      </c>
      <c r="C49" s="126"/>
      <c r="D49" s="126"/>
      <c r="E49" s="126"/>
      <c r="F49" s="126"/>
      <c r="G49" s="101"/>
      <c r="H49" s="101"/>
      <c r="I49" s="101"/>
    </row>
    <row r="51" spans="1:9" x14ac:dyDescent="0.3">
      <c r="B51" s="19" t="s">
        <v>0</v>
      </c>
    </row>
    <row r="52" spans="1:9" ht="29.25" customHeight="1" x14ac:dyDescent="0.3">
      <c r="A52" s="102" t="s">
        <v>11</v>
      </c>
      <c r="B52" s="103" t="s">
        <v>1</v>
      </c>
      <c r="C52" s="127" t="s">
        <v>20</v>
      </c>
      <c r="D52" s="128" t="s">
        <v>2</v>
      </c>
      <c r="E52" s="129" t="s">
        <v>349</v>
      </c>
      <c r="F52" s="130" t="s">
        <v>3</v>
      </c>
      <c r="G52" s="8"/>
      <c r="H52" s="8"/>
      <c r="I52" s="8"/>
    </row>
    <row r="53" spans="1:9" ht="25.2" customHeight="1" x14ac:dyDescent="0.3">
      <c r="B53" s="104" t="s">
        <v>39</v>
      </c>
    </row>
    <row r="54" spans="1:9" ht="245.25" customHeight="1" x14ac:dyDescent="0.3">
      <c r="A54" s="1" t="s">
        <v>4</v>
      </c>
      <c r="B54" s="20" t="s">
        <v>162</v>
      </c>
      <c r="C54" s="131" t="s">
        <v>37</v>
      </c>
      <c r="D54" s="76">
        <v>56.5</v>
      </c>
      <c r="F54" s="60" t="str">
        <f t="shared" ref="F54:F58" si="0">IF(E54&lt;&gt;0,IF(D54&lt;&gt;"",D54*E54,E54),"")</f>
        <v/>
      </c>
    </row>
    <row r="55" spans="1:9" ht="16.2" customHeight="1" x14ac:dyDescent="0.3">
      <c r="C55" s="131"/>
      <c r="D55" s="76"/>
      <c r="F55" s="60" t="str">
        <f t="shared" si="0"/>
        <v/>
      </c>
    </row>
    <row r="56" spans="1:9" ht="260.25" customHeight="1" x14ac:dyDescent="0.3">
      <c r="A56" s="1" t="s">
        <v>5</v>
      </c>
      <c r="B56" s="20" t="s">
        <v>181</v>
      </c>
      <c r="C56" s="131" t="s">
        <v>37</v>
      </c>
      <c r="D56" s="76">
        <v>4643.92</v>
      </c>
      <c r="F56" s="60" t="str">
        <f t="shared" si="0"/>
        <v/>
      </c>
    </row>
    <row r="57" spans="1:9" ht="16.2" customHeight="1" x14ac:dyDescent="0.3">
      <c r="C57" s="131"/>
      <c r="D57" s="76"/>
      <c r="F57" s="60" t="str">
        <f t="shared" si="0"/>
        <v/>
      </c>
    </row>
    <row r="58" spans="1:9" ht="60.6" customHeight="1" x14ac:dyDescent="0.3">
      <c r="A58" s="1" t="s">
        <v>6</v>
      </c>
      <c r="B58" s="20" t="s">
        <v>38</v>
      </c>
      <c r="C58" s="131" t="s">
        <v>37</v>
      </c>
      <c r="D58" s="76">
        <v>1813.06</v>
      </c>
      <c r="F58" s="60" t="str">
        <f t="shared" si="0"/>
        <v/>
      </c>
    </row>
    <row r="59" spans="1:9" x14ac:dyDescent="0.3">
      <c r="C59" s="131"/>
      <c r="D59" s="76"/>
    </row>
    <row r="60" spans="1:9" ht="88.5" customHeight="1" x14ac:dyDescent="0.3">
      <c r="A60" s="1" t="s">
        <v>7</v>
      </c>
      <c r="B60" s="105" t="s">
        <v>174</v>
      </c>
      <c r="C60" s="37" t="s">
        <v>57</v>
      </c>
      <c r="D60" s="76">
        <v>1</v>
      </c>
      <c r="E60" s="125"/>
      <c r="F60" s="125">
        <f>E60</f>
        <v>0</v>
      </c>
      <c r="G60" s="97"/>
      <c r="H60" s="97"/>
      <c r="I60" s="97"/>
    </row>
    <row r="61" spans="1:9" ht="16.2" customHeight="1" x14ac:dyDescent="0.3"/>
    <row r="62" spans="1:9" ht="233.25" customHeight="1" x14ac:dyDescent="0.3">
      <c r="A62" s="1" t="s">
        <v>14</v>
      </c>
      <c r="B62" s="105" t="s">
        <v>59</v>
      </c>
      <c r="C62" s="131" t="s">
        <v>57</v>
      </c>
      <c r="D62" s="76">
        <v>1</v>
      </c>
      <c r="F62" s="60" t="str">
        <f t="shared" ref="F62" si="1">IF(E62&lt;&gt;0,IF(D62&lt;&gt;"",D62*E62,E62),"")</f>
        <v/>
      </c>
    </row>
    <row r="63" spans="1:9" x14ac:dyDescent="0.3">
      <c r="B63" s="105"/>
      <c r="C63" s="131"/>
      <c r="D63" s="76"/>
    </row>
    <row r="64" spans="1:9" ht="114" customHeight="1" x14ac:dyDescent="0.3">
      <c r="A64" s="1" t="s">
        <v>15</v>
      </c>
      <c r="B64" s="20" t="s">
        <v>45</v>
      </c>
      <c r="C64" s="131" t="s">
        <v>57</v>
      </c>
      <c r="D64" s="76">
        <v>1</v>
      </c>
      <c r="F64" s="60" t="str">
        <f t="shared" ref="F64:F65" si="2">IF(E64&lt;&gt;0,IF(D64&lt;&gt;"",D64*E64,E64),"")</f>
        <v/>
      </c>
    </row>
    <row r="65" spans="1:9" ht="13.8" thickBot="1" x14ac:dyDescent="0.35">
      <c r="C65" s="131"/>
      <c r="D65" s="76"/>
      <c r="F65" s="60" t="str">
        <f t="shared" si="2"/>
        <v/>
      </c>
    </row>
    <row r="66" spans="1:9" ht="16.2" customHeight="1" thickBot="1" x14ac:dyDescent="0.35">
      <c r="B66" s="106" t="s">
        <v>42</v>
      </c>
      <c r="C66" s="132"/>
      <c r="D66" s="133"/>
      <c r="E66" s="134"/>
      <c r="F66" s="135">
        <f>SUM(F54:F65)</f>
        <v>0</v>
      </c>
      <c r="G66" s="8"/>
      <c r="H66" s="8"/>
      <c r="I66" s="8"/>
    </row>
    <row r="67" spans="1:9" ht="16.2" customHeight="1" x14ac:dyDescent="0.3"/>
    <row r="68" spans="1:9" ht="25.2" customHeight="1" x14ac:dyDescent="0.3">
      <c r="B68" s="104" t="s">
        <v>40</v>
      </c>
    </row>
    <row r="69" spans="1:9" ht="16.2" customHeight="1" x14ac:dyDescent="0.3"/>
    <row r="70" spans="1:9" ht="102" customHeight="1" x14ac:dyDescent="0.3">
      <c r="A70" s="1" t="s">
        <v>4</v>
      </c>
      <c r="B70" s="20" t="s">
        <v>97</v>
      </c>
      <c r="F70" s="60" t="str">
        <f t="shared" ref="F70:F104" si="3">IF(E70&lt;&gt;0,IF(D70&lt;&gt;"",D70*E70,E70),"")</f>
        <v/>
      </c>
    </row>
    <row r="71" spans="1:9" x14ac:dyDescent="0.3">
      <c r="B71" s="105" t="s">
        <v>8</v>
      </c>
      <c r="C71" s="61" t="s">
        <v>36</v>
      </c>
      <c r="D71" s="76">
        <f>16+20</f>
        <v>36</v>
      </c>
      <c r="F71" s="60" t="str">
        <f t="shared" si="3"/>
        <v/>
      </c>
    </row>
    <row r="72" spans="1:9" x14ac:dyDescent="0.3">
      <c r="B72" s="105" t="s">
        <v>64</v>
      </c>
      <c r="C72" s="61" t="s">
        <v>36</v>
      </c>
      <c r="D72" s="76">
        <v>35</v>
      </c>
      <c r="F72" s="60" t="str">
        <f t="shared" ref="F72" si="4">IF(E72&lt;&gt;0,IF(D72&lt;&gt;"",D72*E72,E72),"")</f>
        <v/>
      </c>
    </row>
    <row r="73" spans="1:9" x14ac:dyDescent="0.3">
      <c r="B73" s="105" t="s">
        <v>9</v>
      </c>
      <c r="C73" s="61" t="s">
        <v>36</v>
      </c>
      <c r="D73" s="76">
        <v>16</v>
      </c>
      <c r="F73" s="60" t="str">
        <f t="shared" si="3"/>
        <v/>
      </c>
    </row>
    <row r="74" spans="1:9" x14ac:dyDescent="0.3">
      <c r="B74" s="105" t="s">
        <v>10</v>
      </c>
      <c r="C74" s="61" t="s">
        <v>36</v>
      </c>
      <c r="D74" s="76">
        <v>5</v>
      </c>
      <c r="F74" s="60" t="str">
        <f t="shared" si="3"/>
        <v/>
      </c>
    </row>
    <row r="75" spans="1:9" x14ac:dyDescent="0.3">
      <c r="B75" s="105" t="s">
        <v>82</v>
      </c>
      <c r="C75" s="61" t="s">
        <v>36</v>
      </c>
      <c r="D75" s="76">
        <v>125</v>
      </c>
      <c r="F75" s="60" t="str">
        <f t="shared" ref="F75" si="5">IF(E75&lt;&gt;0,IF(D75&lt;&gt;"",D75*E75,E75),"")</f>
        <v/>
      </c>
    </row>
    <row r="76" spans="1:9" x14ac:dyDescent="0.3">
      <c r="B76" s="105" t="s">
        <v>81</v>
      </c>
      <c r="C76" s="61" t="s">
        <v>36</v>
      </c>
      <c r="D76" s="76">
        <v>5</v>
      </c>
      <c r="F76" s="60" t="str">
        <f t="shared" ref="F76" si="6">IF(E76&lt;&gt;0,IF(D76&lt;&gt;"",D76*E76,E76),"")</f>
        <v/>
      </c>
    </row>
    <row r="77" spans="1:9" x14ac:dyDescent="0.3">
      <c r="B77" s="105" t="s">
        <v>115</v>
      </c>
      <c r="C77" s="61" t="s">
        <v>36</v>
      </c>
      <c r="D77" s="76">
        <v>5</v>
      </c>
      <c r="F77" s="60" t="str">
        <f t="shared" ref="F77:F81" si="7">IF(E77&lt;&gt;0,IF(D77&lt;&gt;"",D77*E77,E77),"")</f>
        <v/>
      </c>
    </row>
    <row r="78" spans="1:9" x14ac:dyDescent="0.3">
      <c r="B78" s="105" t="s">
        <v>118</v>
      </c>
      <c r="C78" s="61" t="s">
        <v>36</v>
      </c>
      <c r="D78" s="76">
        <v>120</v>
      </c>
      <c r="F78" s="60" t="str">
        <f t="shared" si="7"/>
        <v/>
      </c>
    </row>
    <row r="79" spans="1:9" x14ac:dyDescent="0.3">
      <c r="B79" s="105" t="s">
        <v>161</v>
      </c>
      <c r="C79" s="61" t="s">
        <v>36</v>
      </c>
      <c r="D79" s="76">
        <v>7</v>
      </c>
      <c r="F79" s="60" t="str">
        <f t="shared" si="7"/>
        <v/>
      </c>
    </row>
    <row r="80" spans="1:9" x14ac:dyDescent="0.3">
      <c r="B80" s="105"/>
      <c r="D80" s="76"/>
    </row>
    <row r="81" spans="1:9" ht="115.5" customHeight="1" x14ac:dyDescent="0.3">
      <c r="A81" s="1" t="s">
        <v>5</v>
      </c>
      <c r="B81" s="20" t="s">
        <v>168</v>
      </c>
      <c r="C81" s="136" t="s">
        <v>36</v>
      </c>
      <c r="D81" s="76">
        <v>240</v>
      </c>
      <c r="F81" s="60" t="str">
        <f t="shared" si="7"/>
        <v/>
      </c>
    </row>
    <row r="82" spans="1:9" ht="17.25" customHeight="1" x14ac:dyDescent="0.3">
      <c r="C82" s="136"/>
      <c r="D82" s="76"/>
    </row>
    <row r="83" spans="1:9" ht="87" customHeight="1" x14ac:dyDescent="0.3">
      <c r="A83" s="1" t="s">
        <v>6</v>
      </c>
      <c r="B83" s="107" t="s">
        <v>119</v>
      </c>
      <c r="C83" s="61" t="s">
        <v>13</v>
      </c>
      <c r="D83" s="76">
        <v>1809.12</v>
      </c>
      <c r="E83" s="82"/>
      <c r="F83" s="60" t="str">
        <f t="shared" ref="F83" si="8">IF(E83&lt;&gt;0,IF(D83&lt;&gt;"",D83*E83,E83),"")</f>
        <v/>
      </c>
    </row>
    <row r="84" spans="1:9" ht="16.2" customHeight="1" x14ac:dyDescent="0.3">
      <c r="B84" s="107"/>
      <c r="D84" s="76"/>
      <c r="E84" s="82"/>
    </row>
    <row r="85" spans="1:9" s="109" customFormat="1" ht="70.2" customHeight="1" x14ac:dyDescent="0.3">
      <c r="A85" s="108" t="s">
        <v>7</v>
      </c>
      <c r="B85" s="107" t="s">
        <v>83</v>
      </c>
      <c r="C85" s="136" t="s">
        <v>13</v>
      </c>
      <c r="D85" s="76">
        <v>681.28</v>
      </c>
      <c r="E85" s="82"/>
      <c r="F85" s="125" t="str">
        <f t="shared" si="3"/>
        <v/>
      </c>
      <c r="G85" s="97"/>
      <c r="H85" s="97"/>
      <c r="I85" s="97"/>
    </row>
    <row r="86" spans="1:9" x14ac:dyDescent="0.3">
      <c r="B86" s="107"/>
      <c r="D86" s="76"/>
      <c r="E86" s="82"/>
    </row>
    <row r="87" spans="1:9" ht="52.8" x14ac:dyDescent="0.3">
      <c r="A87" s="1" t="s">
        <v>14</v>
      </c>
      <c r="B87" s="107" t="s">
        <v>120</v>
      </c>
      <c r="C87" s="61" t="s">
        <v>13</v>
      </c>
      <c r="D87" s="76">
        <v>968.89</v>
      </c>
      <c r="E87" s="82"/>
      <c r="F87" s="60" t="str">
        <f t="shared" ref="F87" si="9">IF(E87&lt;&gt;0,IF(D87&lt;&gt;"",D87*E87,E87),"")</f>
        <v/>
      </c>
    </row>
    <row r="88" spans="1:9" ht="16.2" customHeight="1" x14ac:dyDescent="0.3">
      <c r="B88" s="107"/>
      <c r="D88" s="76"/>
      <c r="E88" s="82"/>
      <c r="F88" s="60" t="str">
        <f t="shared" si="3"/>
        <v/>
      </c>
    </row>
    <row r="89" spans="1:9" s="109" customFormat="1" ht="73.5" customHeight="1" x14ac:dyDescent="0.3">
      <c r="A89" s="110" t="s">
        <v>15</v>
      </c>
      <c r="B89" s="107" t="s">
        <v>69</v>
      </c>
      <c r="C89" s="136" t="s">
        <v>57</v>
      </c>
      <c r="D89" s="76">
        <v>5</v>
      </c>
      <c r="E89" s="82"/>
      <c r="F89" s="125" t="str">
        <f t="shared" ref="F89" si="10">IF(E89&lt;&gt;0,IF(D89&lt;&gt;"",D89*E89,E89),"")</f>
        <v/>
      </c>
      <c r="G89" s="97"/>
      <c r="H89" s="97"/>
      <c r="I89" s="97"/>
    </row>
    <row r="90" spans="1:9" ht="16.5" customHeight="1" x14ac:dyDescent="0.3">
      <c r="A90" s="110"/>
      <c r="B90" s="107"/>
      <c r="D90" s="76"/>
      <c r="E90" s="81"/>
    </row>
    <row r="91" spans="1:9" ht="79.2" x14ac:dyDescent="0.3">
      <c r="A91" s="110" t="s">
        <v>35</v>
      </c>
      <c r="B91" s="107" t="s">
        <v>100</v>
      </c>
      <c r="C91" s="61" t="s">
        <v>57</v>
      </c>
      <c r="D91" s="76">
        <v>5</v>
      </c>
      <c r="E91" s="125"/>
      <c r="F91" s="60" t="str">
        <f t="shared" ref="F91" si="11">IF(E91&lt;&gt;0,IF(D91&lt;&gt;"",D91*E91,E91),"")</f>
        <v/>
      </c>
    </row>
    <row r="92" spans="1:9" x14ac:dyDescent="0.3">
      <c r="A92" s="110"/>
      <c r="B92" s="107"/>
      <c r="D92" s="76"/>
    </row>
    <row r="93" spans="1:9" s="109" customFormat="1" ht="102" customHeight="1" x14ac:dyDescent="0.3">
      <c r="A93" s="110" t="s">
        <v>78</v>
      </c>
      <c r="B93" s="107" t="s">
        <v>121</v>
      </c>
      <c r="C93" s="136" t="s">
        <v>57</v>
      </c>
      <c r="D93" s="76">
        <v>1</v>
      </c>
      <c r="E93" s="82"/>
      <c r="F93" s="125" t="str">
        <f t="shared" ref="F93" si="12">IF(E93&lt;&gt;0,IF(D93&lt;&gt;"",D93*E93,E93),"")</f>
        <v/>
      </c>
      <c r="G93" s="97"/>
      <c r="H93" s="97"/>
      <c r="I93" s="97"/>
    </row>
    <row r="94" spans="1:9" s="109" customFormat="1" ht="16.5" customHeight="1" x14ac:dyDescent="0.3">
      <c r="A94" s="110"/>
      <c r="B94" s="107"/>
      <c r="C94" s="136"/>
      <c r="D94" s="76"/>
      <c r="E94" s="81"/>
      <c r="F94" s="125"/>
      <c r="G94" s="97"/>
      <c r="H94" s="97"/>
      <c r="I94" s="97"/>
    </row>
    <row r="95" spans="1:9" ht="59.25" customHeight="1" x14ac:dyDescent="0.3">
      <c r="A95" s="1" t="s">
        <v>85</v>
      </c>
      <c r="B95" s="20" t="s">
        <v>71</v>
      </c>
      <c r="C95" s="61" t="s">
        <v>13</v>
      </c>
      <c r="D95" s="125">
        <v>1076.05</v>
      </c>
      <c r="F95" s="60" t="str">
        <f t="shared" ref="F95" si="13">IF(E95&lt;&gt;0,IF(D95&lt;&gt;"",D95*E95,E95),"")</f>
        <v/>
      </c>
    </row>
    <row r="96" spans="1:9" ht="18" customHeight="1" x14ac:dyDescent="0.3"/>
    <row r="97" spans="1:9" s="109" customFormat="1" ht="129.75" customHeight="1" x14ac:dyDescent="0.3">
      <c r="A97" s="110" t="s">
        <v>98</v>
      </c>
      <c r="B97" s="107" t="s">
        <v>60</v>
      </c>
      <c r="C97" s="136"/>
      <c r="D97" s="76"/>
      <c r="E97" s="81"/>
      <c r="F97" s="125"/>
      <c r="G97" s="97"/>
      <c r="H97" s="97"/>
      <c r="I97" s="97"/>
    </row>
    <row r="98" spans="1:9" ht="16.5" customHeight="1" x14ac:dyDescent="0.3">
      <c r="A98" s="110"/>
      <c r="B98" s="107" t="s">
        <v>131</v>
      </c>
      <c r="C98" s="136" t="s">
        <v>36</v>
      </c>
      <c r="D98" s="76">
        <v>2</v>
      </c>
      <c r="E98" s="137"/>
      <c r="F98" s="60" t="str">
        <f t="shared" ref="F98:F100" si="14">IF(E98&lt;&gt;0,IF(D98&lt;&gt;"",D98*E98,E98),"")</f>
        <v/>
      </c>
    </row>
    <row r="99" spans="1:9" ht="28.5" customHeight="1" x14ac:dyDescent="0.3">
      <c r="A99" s="110"/>
      <c r="B99" s="107" t="s">
        <v>132</v>
      </c>
      <c r="C99" s="136" t="s">
        <v>36</v>
      </c>
      <c r="D99" s="76">
        <v>2</v>
      </c>
      <c r="E99" s="137"/>
      <c r="F99" s="60" t="str">
        <f t="shared" si="14"/>
        <v/>
      </c>
    </row>
    <row r="100" spans="1:9" ht="19.5" customHeight="1" x14ac:dyDescent="0.3">
      <c r="A100" s="110"/>
      <c r="B100" s="107" t="s">
        <v>133</v>
      </c>
      <c r="C100" s="136" t="s">
        <v>36</v>
      </c>
      <c r="D100" s="76">
        <v>1</v>
      </c>
      <c r="E100" s="137"/>
      <c r="F100" s="60" t="str">
        <f t="shared" si="14"/>
        <v/>
      </c>
    </row>
    <row r="101" spans="1:9" ht="19.5" customHeight="1" x14ac:dyDescent="0.3">
      <c r="A101" s="110"/>
      <c r="B101" s="107" t="s">
        <v>134</v>
      </c>
      <c r="C101" s="136" t="s">
        <v>36</v>
      </c>
      <c r="D101" s="76">
        <v>5</v>
      </c>
      <c r="E101" s="137"/>
      <c r="F101" s="60" t="str">
        <f t="shared" ref="F101" si="15">IF(E101&lt;&gt;0,IF(D101&lt;&gt;"",D101*E101,E101),"")</f>
        <v/>
      </c>
    </row>
    <row r="102" spans="1:9" ht="21" customHeight="1" x14ac:dyDescent="0.3">
      <c r="A102" s="110"/>
      <c r="B102" s="107" t="s">
        <v>135</v>
      </c>
      <c r="C102" s="61" t="str">
        <f>C248</f>
        <v>kom</v>
      </c>
      <c r="D102" s="76">
        <v>10</v>
      </c>
      <c r="E102" s="137"/>
      <c r="F102" s="60" t="str">
        <f t="shared" si="3"/>
        <v/>
      </c>
    </row>
    <row r="103" spans="1:9" ht="17.25" customHeight="1" x14ac:dyDescent="0.3">
      <c r="A103" s="110"/>
      <c r="B103" s="107" t="s">
        <v>136</v>
      </c>
      <c r="C103" s="61" t="str">
        <f>C249</f>
        <v>kom</v>
      </c>
      <c r="D103" s="76">
        <v>40</v>
      </c>
      <c r="E103" s="137"/>
      <c r="F103" s="60" t="str">
        <f t="shared" ref="F103" si="16">IF(E103&lt;&gt;0,IF(D103&lt;&gt;"",D103*E103,E103),"")</f>
        <v/>
      </c>
    </row>
    <row r="104" spans="1:9" ht="17.25" customHeight="1" x14ac:dyDescent="0.3">
      <c r="A104" s="110"/>
      <c r="B104" s="107" t="s">
        <v>137</v>
      </c>
      <c r="C104" s="61" t="str">
        <f>C250</f>
        <v>kom</v>
      </c>
      <c r="D104" s="76">
        <v>9</v>
      </c>
      <c r="E104" s="137"/>
      <c r="F104" s="60" t="str">
        <f t="shared" si="3"/>
        <v/>
      </c>
    </row>
    <row r="105" spans="1:9" ht="17.25" customHeight="1" x14ac:dyDescent="0.3">
      <c r="A105" s="110"/>
      <c r="B105" s="107" t="s">
        <v>138</v>
      </c>
      <c r="C105" s="61" t="str">
        <f>C251</f>
        <v>kom</v>
      </c>
      <c r="D105" s="76">
        <v>6</v>
      </c>
      <c r="E105" s="137"/>
      <c r="F105" s="60" t="str">
        <f t="shared" ref="F105" si="17">IF(E105&lt;&gt;0,IF(D105&lt;&gt;"",D105*E105,E105),"")</f>
        <v/>
      </c>
    </row>
    <row r="106" spans="1:9" x14ac:dyDescent="0.3">
      <c r="A106" s="110"/>
      <c r="B106" s="107" t="s">
        <v>139</v>
      </c>
      <c r="C106" s="61" t="str">
        <f>C252</f>
        <v>kom</v>
      </c>
      <c r="D106" s="76">
        <v>2</v>
      </c>
      <c r="E106" s="137"/>
      <c r="F106" s="60" t="str">
        <f t="shared" ref="F106:F120" si="18">IF(E106&lt;&gt;0,IF(D106&lt;&gt;"",D106*E106,E106),"")</f>
        <v/>
      </c>
    </row>
    <row r="107" spans="1:9" ht="16.2" customHeight="1" x14ac:dyDescent="0.3">
      <c r="B107" s="20" t="s">
        <v>140</v>
      </c>
      <c r="C107" s="136" t="s">
        <v>36</v>
      </c>
      <c r="D107" s="125">
        <v>4</v>
      </c>
      <c r="E107" s="137"/>
      <c r="F107" s="60" t="str">
        <f t="shared" si="18"/>
        <v/>
      </c>
    </row>
    <row r="108" spans="1:9" ht="16.2" customHeight="1" x14ac:dyDescent="0.3">
      <c r="B108" s="20" t="s">
        <v>141</v>
      </c>
      <c r="C108" s="136" t="s">
        <v>36</v>
      </c>
      <c r="D108" s="125">
        <v>5</v>
      </c>
      <c r="E108" s="137"/>
      <c r="F108" s="60" t="str">
        <f t="shared" si="18"/>
        <v/>
      </c>
    </row>
    <row r="109" spans="1:9" ht="16.2" customHeight="1" x14ac:dyDescent="0.3">
      <c r="B109" s="20" t="s">
        <v>142</v>
      </c>
      <c r="C109" s="136" t="s">
        <v>36</v>
      </c>
      <c r="D109" s="125">
        <v>3</v>
      </c>
      <c r="E109" s="137"/>
      <c r="F109" s="60" t="str">
        <f t="shared" si="18"/>
        <v/>
      </c>
    </row>
    <row r="110" spans="1:9" ht="16.2" customHeight="1" x14ac:dyDescent="0.3">
      <c r="B110" s="20" t="s">
        <v>143</v>
      </c>
      <c r="C110" s="136" t="s">
        <v>36</v>
      </c>
      <c r="D110" s="125">
        <v>9</v>
      </c>
      <c r="E110" s="137"/>
      <c r="F110" s="60" t="str">
        <f t="shared" si="18"/>
        <v/>
      </c>
    </row>
    <row r="111" spans="1:9" ht="16.2" customHeight="1" x14ac:dyDescent="0.3">
      <c r="B111" s="20" t="s">
        <v>144</v>
      </c>
      <c r="C111" s="61" t="s">
        <v>36</v>
      </c>
      <c r="D111" s="125">
        <v>3</v>
      </c>
      <c r="E111" s="137"/>
      <c r="F111" s="60" t="str">
        <f t="shared" si="18"/>
        <v/>
      </c>
    </row>
    <row r="112" spans="1:9" ht="16.2" customHeight="1" x14ac:dyDescent="0.3">
      <c r="B112" s="20" t="s">
        <v>145</v>
      </c>
      <c r="C112" s="61" t="s">
        <v>36</v>
      </c>
      <c r="D112" s="125">
        <v>9</v>
      </c>
      <c r="E112" s="137"/>
      <c r="F112" s="60" t="str">
        <f t="shared" si="18"/>
        <v/>
      </c>
    </row>
    <row r="113" spans="1:9" ht="16.2" customHeight="1" x14ac:dyDescent="0.3">
      <c r="B113" s="20" t="s">
        <v>146</v>
      </c>
      <c r="C113" s="61" t="s">
        <v>36</v>
      </c>
      <c r="D113" s="125">
        <v>9</v>
      </c>
      <c r="E113" s="137"/>
      <c r="F113" s="60" t="str">
        <f t="shared" si="18"/>
        <v/>
      </c>
    </row>
    <row r="114" spans="1:9" ht="16.2" customHeight="1" x14ac:dyDescent="0.3">
      <c r="B114" s="20" t="s">
        <v>147</v>
      </c>
      <c r="C114" s="61" t="s">
        <v>36</v>
      </c>
      <c r="D114" s="125">
        <v>1</v>
      </c>
      <c r="E114" s="137"/>
      <c r="F114" s="60" t="str">
        <f t="shared" si="18"/>
        <v/>
      </c>
    </row>
    <row r="115" spans="1:9" ht="16.2" customHeight="1" x14ac:dyDescent="0.3">
      <c r="B115" s="20" t="s">
        <v>148</v>
      </c>
      <c r="C115" s="61" t="s">
        <v>36</v>
      </c>
      <c r="D115" s="125">
        <v>49</v>
      </c>
      <c r="E115" s="137"/>
      <c r="F115" s="60" t="str">
        <f t="shared" si="18"/>
        <v/>
      </c>
    </row>
    <row r="116" spans="1:9" ht="16.2" customHeight="1" x14ac:dyDescent="0.3">
      <c r="B116" s="20" t="s">
        <v>149</v>
      </c>
      <c r="C116" s="136" t="s">
        <v>36</v>
      </c>
      <c r="D116" s="125">
        <v>58</v>
      </c>
      <c r="E116" s="137"/>
      <c r="F116" s="60" t="str">
        <f t="shared" si="18"/>
        <v/>
      </c>
    </row>
    <row r="117" spans="1:9" ht="16.2" customHeight="1" x14ac:dyDescent="0.3">
      <c r="B117" s="20" t="s">
        <v>150</v>
      </c>
      <c r="C117" s="136" t="s">
        <v>36</v>
      </c>
      <c r="D117" s="125">
        <v>49</v>
      </c>
      <c r="E117" s="137"/>
      <c r="F117" s="60" t="str">
        <f t="shared" si="18"/>
        <v/>
      </c>
    </row>
    <row r="118" spans="1:9" ht="16.2" customHeight="1" x14ac:dyDescent="0.3">
      <c r="B118" s="20" t="s">
        <v>151</v>
      </c>
      <c r="C118" s="136" t="s">
        <v>36</v>
      </c>
      <c r="D118" s="125">
        <v>8</v>
      </c>
      <c r="E118" s="137"/>
      <c r="F118" s="60" t="str">
        <f t="shared" si="18"/>
        <v/>
      </c>
    </row>
    <row r="119" spans="1:9" ht="16.2" customHeight="1" x14ac:dyDescent="0.3">
      <c r="B119" s="20" t="s">
        <v>152</v>
      </c>
      <c r="C119" s="61" t="s">
        <v>36</v>
      </c>
      <c r="D119" s="125">
        <v>11</v>
      </c>
      <c r="E119" s="137"/>
      <c r="F119" s="60" t="str">
        <f t="shared" si="18"/>
        <v/>
      </c>
    </row>
    <row r="120" spans="1:9" ht="16.2" customHeight="1" x14ac:dyDescent="0.3">
      <c r="B120" s="20" t="s">
        <v>153</v>
      </c>
      <c r="C120" s="61" t="s">
        <v>36</v>
      </c>
      <c r="D120" s="125">
        <v>1</v>
      </c>
      <c r="E120" s="137"/>
      <c r="F120" s="60" t="str">
        <f t="shared" si="18"/>
        <v/>
      </c>
    </row>
    <row r="121" spans="1:9" ht="16.2" customHeight="1" x14ac:dyDescent="0.3"/>
    <row r="122" spans="1:9" ht="60" customHeight="1" x14ac:dyDescent="0.3">
      <c r="A122" s="108" t="s">
        <v>99</v>
      </c>
      <c r="B122" s="107" t="s">
        <v>159</v>
      </c>
      <c r="C122" s="136" t="s">
        <v>13</v>
      </c>
      <c r="D122" s="76">
        <v>481.38</v>
      </c>
      <c r="E122" s="82"/>
      <c r="F122" s="125" t="str">
        <f t="shared" ref="F122:F124" si="19">IF(E122&lt;&gt;0,IF(D122&lt;&gt;"",D122*E122,E122),"")</f>
        <v/>
      </c>
      <c r="G122" s="97"/>
      <c r="H122" s="97"/>
      <c r="I122" s="97"/>
    </row>
    <row r="123" spans="1:9" ht="16.5" customHeight="1" x14ac:dyDescent="0.3">
      <c r="A123" s="108"/>
      <c r="B123" s="107"/>
      <c r="C123" s="136"/>
      <c r="D123" s="76"/>
      <c r="E123" s="82"/>
      <c r="F123" s="125"/>
      <c r="G123" s="97"/>
      <c r="H123" s="97"/>
      <c r="I123" s="97"/>
    </row>
    <row r="124" spans="1:9" ht="84.75" customHeight="1" x14ac:dyDescent="0.3">
      <c r="A124" s="108" t="s">
        <v>127</v>
      </c>
      <c r="B124" s="107" t="s">
        <v>128</v>
      </c>
      <c r="C124" s="136" t="s">
        <v>36</v>
      </c>
      <c r="D124" s="76">
        <v>17</v>
      </c>
      <c r="E124" s="82"/>
      <c r="F124" s="125" t="str">
        <f t="shared" si="19"/>
        <v/>
      </c>
      <c r="G124" s="97"/>
      <c r="H124" s="97"/>
      <c r="I124" s="97"/>
    </row>
    <row r="125" spans="1:9" ht="18.75" customHeight="1" thickBot="1" x14ac:dyDescent="0.35">
      <c r="A125" s="108"/>
      <c r="B125" s="107"/>
      <c r="C125" s="136"/>
      <c r="D125" s="76"/>
      <c r="E125" s="82"/>
      <c r="F125" s="125"/>
      <c r="G125" s="97"/>
      <c r="H125" s="97"/>
      <c r="I125" s="97"/>
    </row>
    <row r="126" spans="1:9" ht="16.2" customHeight="1" thickBot="1" x14ac:dyDescent="0.35">
      <c r="B126" s="106" t="s">
        <v>41</v>
      </c>
      <c r="C126" s="132"/>
      <c r="D126" s="133"/>
      <c r="E126" s="134"/>
      <c r="F126" s="135">
        <f>SUM(F70:F124)</f>
        <v>0</v>
      </c>
      <c r="G126" s="8"/>
      <c r="H126" s="8"/>
      <c r="I126" s="8"/>
    </row>
    <row r="127" spans="1:9" ht="15.75" customHeight="1" x14ac:dyDescent="0.3"/>
    <row r="128" spans="1:9" ht="16.2" customHeight="1" x14ac:dyDescent="0.3">
      <c r="B128" s="104" t="s">
        <v>46</v>
      </c>
    </row>
    <row r="129" spans="1:9" ht="16.2" customHeight="1" x14ac:dyDescent="0.3"/>
    <row r="130" spans="1:9" ht="127.5" customHeight="1" x14ac:dyDescent="0.3">
      <c r="A130" s="1" t="s">
        <v>4</v>
      </c>
      <c r="B130" s="105" t="s">
        <v>122</v>
      </c>
      <c r="C130" s="136" t="s">
        <v>72</v>
      </c>
      <c r="D130" s="76">
        <v>71.88</v>
      </c>
      <c r="E130" s="76"/>
      <c r="F130" s="60" t="str">
        <f t="shared" ref="F130" si="20">IF(E130&lt;&gt;0,IF(D130&lt;&gt;"",D130*E130,E130),"")</f>
        <v/>
      </c>
    </row>
    <row r="131" spans="1:9" ht="16.2" customHeight="1" x14ac:dyDescent="0.3"/>
    <row r="132" spans="1:9" ht="52.8" x14ac:dyDescent="0.3">
      <c r="A132" s="111" t="s">
        <v>5</v>
      </c>
      <c r="B132" s="105" t="s">
        <v>73</v>
      </c>
      <c r="C132" s="136" t="s">
        <v>12</v>
      </c>
      <c r="D132" s="76">
        <v>399.3</v>
      </c>
      <c r="E132" s="76"/>
      <c r="F132" s="60" t="str">
        <f t="shared" ref="F132" si="21">IF(E132&lt;&gt;0,IF(D132&lt;&gt;"",D132*E132,E132),"")</f>
        <v/>
      </c>
    </row>
    <row r="133" spans="1:9" x14ac:dyDescent="0.3">
      <c r="A133" s="111"/>
      <c r="B133" s="105"/>
      <c r="C133" s="136"/>
      <c r="D133" s="76"/>
      <c r="E133" s="76"/>
    </row>
    <row r="134" spans="1:9" ht="56.25" customHeight="1" x14ac:dyDescent="0.3">
      <c r="A134" s="1" t="s">
        <v>6</v>
      </c>
      <c r="B134" s="20" t="s">
        <v>86</v>
      </c>
      <c r="C134" s="136" t="s">
        <v>72</v>
      </c>
      <c r="D134" s="125">
        <v>15.97</v>
      </c>
      <c r="F134" s="60" t="str">
        <f t="shared" ref="F134" si="22">IF(E134&lt;&gt;0,IF(D134&lt;&gt;"",D134*E134,E134),"")</f>
        <v/>
      </c>
    </row>
    <row r="135" spans="1:9" ht="17.25" customHeight="1" thickBot="1" x14ac:dyDescent="0.35">
      <c r="B135" s="105"/>
      <c r="C135" s="136"/>
      <c r="D135" s="76"/>
      <c r="E135" s="76"/>
    </row>
    <row r="136" spans="1:9" ht="18.75" customHeight="1" thickBot="1" x14ac:dyDescent="0.35">
      <c r="A136" s="111"/>
      <c r="B136" s="106" t="s">
        <v>47</v>
      </c>
      <c r="C136" s="132"/>
      <c r="D136" s="133"/>
      <c r="E136" s="134"/>
      <c r="F136" s="135">
        <f>SUM(F130:F135)</f>
        <v>0</v>
      </c>
      <c r="G136" s="8"/>
      <c r="H136" s="8"/>
      <c r="I136" s="8"/>
    </row>
    <row r="137" spans="1:9" ht="16.2" customHeight="1" x14ac:dyDescent="0.3"/>
    <row r="138" spans="1:9" ht="13.8" x14ac:dyDescent="0.3">
      <c r="B138" s="104" t="s">
        <v>48</v>
      </c>
    </row>
    <row r="139" spans="1:9" s="112" customFormat="1" x14ac:dyDescent="0.3">
      <c r="A139" s="111"/>
      <c r="B139" s="105"/>
      <c r="C139" s="136"/>
      <c r="D139" s="76"/>
      <c r="E139" s="76"/>
      <c r="F139" s="60"/>
      <c r="G139" s="12"/>
      <c r="H139" s="12"/>
      <c r="I139" s="12"/>
    </row>
    <row r="140" spans="1:9" s="112" customFormat="1" ht="57.75" customHeight="1" x14ac:dyDescent="0.3">
      <c r="A140" s="111" t="s">
        <v>4</v>
      </c>
      <c r="B140" s="105" t="s">
        <v>87</v>
      </c>
      <c r="C140" s="136" t="s">
        <v>12</v>
      </c>
      <c r="D140" s="76">
        <v>271.2</v>
      </c>
      <c r="E140" s="76"/>
      <c r="F140" s="60" t="str">
        <f t="shared" ref="F140" si="23">IF(E140&lt;&gt;0,IF(D140&lt;&gt;"",D140*E140,E140),"")</f>
        <v/>
      </c>
      <c r="G140" s="12"/>
      <c r="H140" s="12"/>
      <c r="I140" s="12"/>
    </row>
    <row r="141" spans="1:9" s="112" customFormat="1" x14ac:dyDescent="0.3">
      <c r="A141" s="111"/>
      <c r="B141" s="105"/>
      <c r="C141" s="136"/>
      <c r="D141" s="76"/>
      <c r="E141" s="76"/>
      <c r="F141" s="60"/>
      <c r="G141" s="12"/>
      <c r="H141" s="12"/>
      <c r="I141" s="12"/>
    </row>
    <row r="142" spans="1:9" s="112" customFormat="1" ht="145.19999999999999" x14ac:dyDescent="0.3">
      <c r="A142" s="111" t="s">
        <v>5</v>
      </c>
      <c r="B142" s="105" t="s">
        <v>80</v>
      </c>
      <c r="C142" s="136" t="s">
        <v>12</v>
      </c>
      <c r="D142" s="76">
        <v>244.5</v>
      </c>
      <c r="E142" s="76"/>
      <c r="F142" s="60" t="str">
        <f t="shared" ref="F142" si="24">IF(E142&lt;&gt;0,IF(D142&lt;&gt;"",D142*E142,E142),"")</f>
        <v/>
      </c>
      <c r="G142" s="12"/>
      <c r="H142" s="12"/>
      <c r="I142" s="12"/>
    </row>
    <row r="143" spans="1:9" s="112" customFormat="1" x14ac:dyDescent="0.3">
      <c r="A143" s="111"/>
      <c r="B143" s="105"/>
      <c r="C143" s="136"/>
      <c r="D143" s="76"/>
      <c r="E143" s="76"/>
      <c r="F143" s="60"/>
      <c r="G143" s="12"/>
      <c r="H143" s="12"/>
      <c r="I143" s="12"/>
    </row>
    <row r="144" spans="1:9" s="112" customFormat="1" ht="76.5" customHeight="1" x14ac:dyDescent="0.3">
      <c r="A144" s="111" t="s">
        <v>6</v>
      </c>
      <c r="B144" s="105" t="s">
        <v>65</v>
      </c>
      <c r="C144" s="136" t="s">
        <v>36</v>
      </c>
      <c r="D144" s="76">
        <v>12</v>
      </c>
      <c r="E144" s="76"/>
      <c r="F144" s="60" t="str">
        <f t="shared" ref="F144" si="25">IF(E144&lt;&gt;0,IF(D144&lt;&gt;"",D144*E144,E144),"")</f>
        <v/>
      </c>
      <c r="G144" s="12"/>
      <c r="H144" s="12"/>
      <c r="I144" s="12"/>
    </row>
    <row r="145" spans="1:9" s="112" customFormat="1" x14ac:dyDescent="0.3">
      <c r="A145" s="111"/>
      <c r="B145" s="105"/>
      <c r="C145" s="136"/>
      <c r="D145" s="76"/>
      <c r="E145" s="76"/>
      <c r="F145" s="60"/>
      <c r="G145" s="12"/>
      <c r="H145" s="12"/>
      <c r="I145" s="12"/>
    </row>
    <row r="146" spans="1:9" s="112" customFormat="1" ht="42" customHeight="1" x14ac:dyDescent="0.3">
      <c r="A146" s="111" t="s">
        <v>7</v>
      </c>
      <c r="B146" s="105" t="s">
        <v>44</v>
      </c>
      <c r="C146" s="136" t="s">
        <v>36</v>
      </c>
      <c r="D146" s="76">
        <v>12</v>
      </c>
      <c r="E146" s="76"/>
      <c r="F146" s="60" t="str">
        <f t="shared" ref="F146" si="26">IF(E146&lt;&gt;0,IF(D146&lt;&gt;"",D146*E146,E146),"")</f>
        <v/>
      </c>
      <c r="G146" s="12"/>
      <c r="H146" s="12"/>
      <c r="I146" s="12"/>
    </row>
    <row r="147" spans="1:9" s="112" customFormat="1" x14ac:dyDescent="0.3">
      <c r="A147" s="111"/>
      <c r="B147" s="105"/>
      <c r="C147" s="136"/>
      <c r="D147" s="76"/>
      <c r="E147" s="76"/>
      <c r="F147" s="60"/>
      <c r="G147" s="12"/>
      <c r="H147" s="12"/>
      <c r="I147" s="12"/>
    </row>
    <row r="148" spans="1:9" s="112" customFormat="1" ht="60.75" customHeight="1" x14ac:dyDescent="0.3">
      <c r="A148" s="111" t="s">
        <v>14</v>
      </c>
      <c r="B148" s="105" t="s">
        <v>123</v>
      </c>
      <c r="C148" s="136" t="s">
        <v>36</v>
      </c>
      <c r="D148" s="76">
        <v>11</v>
      </c>
      <c r="E148" s="76"/>
      <c r="F148" s="60" t="str">
        <f t="shared" ref="F148" si="27">IF(E148&lt;&gt;0,IF(D148&lt;&gt;"",D148*E148,E148),"")</f>
        <v/>
      </c>
      <c r="G148" s="12"/>
      <c r="H148" s="12"/>
      <c r="I148" s="12"/>
    </row>
    <row r="149" spans="1:9" s="112" customFormat="1" x14ac:dyDescent="0.3">
      <c r="A149" s="111"/>
      <c r="B149" s="105"/>
      <c r="C149" s="136"/>
      <c r="D149" s="76"/>
      <c r="E149" s="76"/>
      <c r="F149" s="60"/>
      <c r="G149" s="12"/>
      <c r="H149" s="12"/>
      <c r="I149" s="12"/>
    </row>
    <row r="150" spans="1:9" s="112" customFormat="1" ht="92.4" x14ac:dyDescent="0.3">
      <c r="A150" s="111" t="s">
        <v>15</v>
      </c>
      <c r="B150" s="105" t="s">
        <v>101</v>
      </c>
      <c r="C150" s="136" t="s">
        <v>37</v>
      </c>
      <c r="D150" s="76">
        <v>180.51</v>
      </c>
      <c r="E150" s="76"/>
      <c r="F150" s="60" t="str">
        <f t="shared" ref="F150:F152" si="28">IF(E150&lt;&gt;0,IF(D150&lt;&gt;"",D150*E150,E150),"")</f>
        <v/>
      </c>
      <c r="G150" s="12"/>
      <c r="H150" s="12"/>
      <c r="I150" s="12"/>
    </row>
    <row r="151" spans="1:9" s="112" customFormat="1" x14ac:dyDescent="0.3">
      <c r="A151" s="111"/>
      <c r="B151" s="105"/>
      <c r="C151" s="136"/>
      <c r="D151" s="76"/>
      <c r="E151" s="76"/>
      <c r="F151" s="60" t="str">
        <f t="shared" si="28"/>
        <v/>
      </c>
      <c r="G151" s="12"/>
      <c r="H151" s="12"/>
      <c r="I151" s="12"/>
    </row>
    <row r="152" spans="1:9" s="112" customFormat="1" ht="66" x14ac:dyDescent="0.3">
      <c r="A152" s="111" t="s">
        <v>35</v>
      </c>
      <c r="B152" s="105" t="s">
        <v>176</v>
      </c>
      <c r="C152" s="136" t="s">
        <v>12</v>
      </c>
      <c r="D152" s="76">
        <v>13.25</v>
      </c>
      <c r="E152" s="76"/>
      <c r="F152" s="60" t="str">
        <f t="shared" si="28"/>
        <v/>
      </c>
      <c r="G152" s="12"/>
      <c r="H152" s="12"/>
      <c r="I152" s="12"/>
    </row>
    <row r="153" spans="1:9" s="112" customFormat="1" ht="13.8" thickBot="1" x14ac:dyDescent="0.35">
      <c r="A153" s="111"/>
      <c r="B153" s="105"/>
      <c r="C153" s="136"/>
      <c r="D153" s="76"/>
      <c r="E153" s="76"/>
      <c r="F153" s="60"/>
      <c r="G153" s="12"/>
      <c r="H153" s="12"/>
      <c r="I153" s="12"/>
    </row>
    <row r="154" spans="1:9" ht="13.8" thickBot="1" x14ac:dyDescent="0.35">
      <c r="B154" s="106" t="s">
        <v>53</v>
      </c>
      <c r="C154" s="132"/>
      <c r="D154" s="133"/>
      <c r="E154" s="134"/>
      <c r="F154" s="135">
        <f>SUM(F139:F153)</f>
        <v>0</v>
      </c>
      <c r="G154" s="8"/>
      <c r="H154" s="8"/>
      <c r="I154" s="8"/>
    </row>
    <row r="155" spans="1:9" ht="16.5" customHeight="1" x14ac:dyDescent="0.3"/>
    <row r="156" spans="1:9" ht="26.25" customHeight="1" x14ac:dyDescent="0.3">
      <c r="B156" s="104" t="s">
        <v>49</v>
      </c>
    </row>
    <row r="157" spans="1:9" ht="105.6" x14ac:dyDescent="0.3">
      <c r="A157" s="113" t="s">
        <v>4</v>
      </c>
      <c r="B157" s="20" t="s">
        <v>79</v>
      </c>
      <c r="C157" s="61" t="s">
        <v>37</v>
      </c>
      <c r="D157" s="76">
        <v>319.45</v>
      </c>
      <c r="E157" s="138"/>
      <c r="F157" s="60" t="str">
        <f>IF(E157&lt;&gt;0,IF(D157&lt;&gt;"",D157*E157,E157),"")</f>
        <v/>
      </c>
    </row>
    <row r="158" spans="1:9" ht="18" customHeight="1" x14ac:dyDescent="0.3">
      <c r="A158" s="113"/>
      <c r="D158" s="76"/>
      <c r="E158" s="138"/>
      <c r="F158" s="60" t="str">
        <f t="shared" ref="F158:F180" si="29">IF(E158&lt;&gt;0,IF(D158&lt;&gt;"",D158*E158,E158),"")</f>
        <v/>
      </c>
    </row>
    <row r="159" spans="1:9" ht="290.39999999999998" x14ac:dyDescent="0.3">
      <c r="A159" s="113" t="s">
        <v>5</v>
      </c>
      <c r="B159" s="20" t="s">
        <v>169</v>
      </c>
      <c r="D159" s="76"/>
      <c r="E159" s="138"/>
      <c r="F159" s="60" t="str">
        <f t="shared" ref="F159" si="30">IF(E159&lt;&gt;0,IF(D159&lt;&gt;"",D159*E159,E159),"")</f>
        <v/>
      </c>
    </row>
    <row r="160" spans="1:9" x14ac:dyDescent="0.3">
      <c r="A160" s="113"/>
      <c r="B160" s="20" t="s">
        <v>166</v>
      </c>
      <c r="C160" s="61" t="s">
        <v>37</v>
      </c>
      <c r="D160" s="76">
        <v>332.57</v>
      </c>
      <c r="E160" s="138"/>
      <c r="F160" s="60" t="str">
        <f t="shared" ref="F160" si="31">IF(E160&lt;&gt;0,IF(D160&lt;&gt;"",D160*E160,E160),"")</f>
        <v/>
      </c>
    </row>
    <row r="161" spans="1:9" x14ac:dyDescent="0.3">
      <c r="A161" s="113"/>
      <c r="B161" s="20" t="s">
        <v>167</v>
      </c>
      <c r="C161" s="61" t="s">
        <v>37</v>
      </c>
      <c r="D161" s="76">
        <v>209.96</v>
      </c>
      <c r="E161" s="138"/>
      <c r="F161" s="60" t="str">
        <f t="shared" ref="F161" si="32">IF(E161&lt;&gt;0,IF(D161&lt;&gt;"",D161*E161,E161),"")</f>
        <v/>
      </c>
    </row>
    <row r="162" spans="1:9" x14ac:dyDescent="0.3">
      <c r="A162" s="113"/>
      <c r="B162" s="20" t="s">
        <v>129</v>
      </c>
      <c r="C162" s="61" t="s">
        <v>37</v>
      </c>
      <c r="D162" s="76">
        <v>66.739999999999995</v>
      </c>
      <c r="E162" s="76"/>
      <c r="F162" s="125" t="str">
        <f t="shared" ref="F162:F164" si="33">IF(E162&lt;&gt;0,IF(D162&lt;&gt;"",D162*E162,E162),"")</f>
        <v/>
      </c>
      <c r="G162" s="97"/>
      <c r="H162" s="97"/>
      <c r="I162" s="97"/>
    </row>
    <row r="163" spans="1:9" s="109" customFormat="1" x14ac:dyDescent="0.3">
      <c r="A163" s="111"/>
      <c r="B163" s="105" t="s">
        <v>130</v>
      </c>
      <c r="C163" s="136" t="s">
        <v>37</v>
      </c>
      <c r="D163" s="76">
        <v>65.680000000000007</v>
      </c>
      <c r="E163" s="76"/>
      <c r="F163" s="125" t="str">
        <f t="shared" si="33"/>
        <v/>
      </c>
      <c r="G163" s="97"/>
      <c r="H163" s="97"/>
      <c r="I163" s="97"/>
    </row>
    <row r="164" spans="1:9" ht="13.5" customHeight="1" x14ac:dyDescent="0.3">
      <c r="A164" s="113"/>
      <c r="B164" s="105" t="s">
        <v>179</v>
      </c>
      <c r="C164" s="136" t="s">
        <v>37</v>
      </c>
      <c r="D164" s="76">
        <v>79.89</v>
      </c>
      <c r="E164" s="138"/>
      <c r="F164" s="60" t="str">
        <f t="shared" si="33"/>
        <v/>
      </c>
    </row>
    <row r="165" spans="1:9" ht="13.5" customHeight="1" x14ac:dyDescent="0.3">
      <c r="A165" s="113"/>
      <c r="B165" s="105"/>
      <c r="C165" s="136"/>
      <c r="D165" s="76"/>
      <c r="E165" s="138"/>
    </row>
    <row r="166" spans="1:9" s="116" customFormat="1" ht="201.75" customHeight="1" x14ac:dyDescent="0.3">
      <c r="A166" s="114" t="s">
        <v>6</v>
      </c>
      <c r="B166" s="115" t="s">
        <v>170</v>
      </c>
      <c r="C166" s="139"/>
      <c r="D166" s="140"/>
      <c r="E166" s="141"/>
      <c r="F166" s="60" t="str">
        <f t="shared" si="29"/>
        <v/>
      </c>
      <c r="G166" s="12"/>
      <c r="H166" s="12"/>
      <c r="I166" s="12"/>
    </row>
    <row r="167" spans="1:9" s="116" customFormat="1" ht="114" customHeight="1" x14ac:dyDescent="0.3">
      <c r="A167" s="114"/>
      <c r="B167" s="115" t="s">
        <v>58</v>
      </c>
      <c r="C167" s="139"/>
      <c r="D167" s="140"/>
      <c r="E167" s="141"/>
      <c r="F167" s="60"/>
      <c r="G167" s="12"/>
      <c r="H167" s="12"/>
      <c r="I167" s="12"/>
    </row>
    <row r="168" spans="1:9" s="116" customFormat="1" ht="142.5" customHeight="1" x14ac:dyDescent="0.3">
      <c r="A168" s="114"/>
      <c r="B168" s="117" t="s">
        <v>117</v>
      </c>
      <c r="C168" s="139"/>
      <c r="D168" s="140"/>
      <c r="E168" s="141"/>
      <c r="F168" s="60"/>
      <c r="G168" s="12"/>
      <c r="H168" s="12"/>
      <c r="I168" s="12"/>
    </row>
    <row r="169" spans="1:9" s="116" customFormat="1" ht="161.25" customHeight="1" x14ac:dyDescent="0.3">
      <c r="A169" s="114"/>
      <c r="B169" s="117" t="s">
        <v>75</v>
      </c>
      <c r="C169" s="139"/>
      <c r="D169" s="140"/>
      <c r="E169" s="141"/>
      <c r="F169" s="60"/>
      <c r="G169" s="12"/>
      <c r="H169" s="12"/>
      <c r="I169" s="12"/>
    </row>
    <row r="170" spans="1:9" ht="26.4" x14ac:dyDescent="0.3">
      <c r="B170" s="20" t="s">
        <v>171</v>
      </c>
      <c r="C170" s="61" t="s">
        <v>37</v>
      </c>
      <c r="D170" s="76">
        <v>2893.25</v>
      </c>
      <c r="E170" s="138"/>
      <c r="F170" s="60" t="str">
        <f t="shared" ref="F170" si="34">IF(E170&lt;&gt;0,IF(D170&lt;&gt;"",D170*E170,E170),"")</f>
        <v/>
      </c>
    </row>
    <row r="171" spans="1:9" x14ac:dyDescent="0.3">
      <c r="B171" s="20" t="s">
        <v>88</v>
      </c>
      <c r="C171" s="61" t="s">
        <v>37</v>
      </c>
      <c r="D171" s="76">
        <v>727.08</v>
      </c>
      <c r="E171" s="138"/>
      <c r="F171" s="60" t="str">
        <f t="shared" ref="F171" si="35">IF(E171&lt;&gt;0,IF(D171&lt;&gt;"",D171*E171,E171),"")</f>
        <v/>
      </c>
    </row>
    <row r="172" spans="1:9" ht="26.4" x14ac:dyDescent="0.3">
      <c r="B172" s="20" t="s">
        <v>89</v>
      </c>
      <c r="C172" s="61" t="s">
        <v>37</v>
      </c>
      <c r="D172" s="76">
        <v>999.6</v>
      </c>
      <c r="E172" s="138"/>
      <c r="F172" s="60" t="str">
        <f t="shared" ref="F172:F173" si="36">IF(E172&lt;&gt;0,IF(D172&lt;&gt;"",D172*E172,E172),"")</f>
        <v/>
      </c>
    </row>
    <row r="173" spans="1:9" x14ac:dyDescent="0.3">
      <c r="B173" s="20" t="s">
        <v>124</v>
      </c>
      <c r="C173" s="61" t="s">
        <v>37</v>
      </c>
      <c r="D173" s="76">
        <v>252.72</v>
      </c>
      <c r="E173" s="138"/>
      <c r="F173" s="60" t="str">
        <f t="shared" si="36"/>
        <v/>
      </c>
    </row>
    <row r="174" spans="1:9" x14ac:dyDescent="0.3">
      <c r="B174" s="105" t="s">
        <v>74</v>
      </c>
      <c r="C174" s="61" t="s">
        <v>13</v>
      </c>
      <c r="D174" s="76">
        <v>4166.42</v>
      </c>
      <c r="E174" s="138"/>
      <c r="F174" s="60" t="str">
        <f t="shared" si="29"/>
        <v/>
      </c>
    </row>
    <row r="175" spans="1:9" x14ac:dyDescent="0.3">
      <c r="D175" s="76"/>
      <c r="E175" s="138"/>
    </row>
    <row r="176" spans="1:9" ht="132" x14ac:dyDescent="0.3">
      <c r="A176" s="113" t="s">
        <v>7</v>
      </c>
      <c r="B176" s="105" t="s">
        <v>90</v>
      </c>
      <c r="C176" s="136" t="s">
        <v>37</v>
      </c>
      <c r="D176" s="76">
        <v>5148.3100000000004</v>
      </c>
      <c r="E176" s="125"/>
      <c r="F176" s="60" t="str">
        <f t="shared" ref="F176" si="37">IF(E176&lt;&gt;0,IF(D176&lt;&gt;"",D176*E176,E176),"")</f>
        <v/>
      </c>
    </row>
    <row r="177" spans="1:9" ht="16.2" customHeight="1" x14ac:dyDescent="0.3">
      <c r="B177" s="105"/>
      <c r="C177" s="136"/>
      <c r="D177" s="76"/>
      <c r="F177" s="60" t="str">
        <f t="shared" si="29"/>
        <v/>
      </c>
    </row>
    <row r="178" spans="1:9" ht="104.25" customHeight="1" x14ac:dyDescent="0.3">
      <c r="A178" s="113" t="s">
        <v>14</v>
      </c>
      <c r="B178" s="105" t="s">
        <v>70</v>
      </c>
      <c r="C178" s="136" t="s">
        <v>12</v>
      </c>
      <c r="D178" s="76">
        <v>4166.42</v>
      </c>
      <c r="F178" s="60" t="str">
        <f t="shared" si="29"/>
        <v/>
      </c>
    </row>
    <row r="179" spans="1:9" ht="16.2" customHeight="1" x14ac:dyDescent="0.3">
      <c r="B179" s="105"/>
      <c r="C179" s="136"/>
      <c r="D179" s="76"/>
      <c r="F179" s="60" t="str">
        <f t="shared" si="29"/>
        <v/>
      </c>
    </row>
    <row r="180" spans="1:9" ht="100.8" customHeight="1" x14ac:dyDescent="0.3">
      <c r="A180" s="113" t="s">
        <v>15</v>
      </c>
      <c r="B180" s="20" t="s">
        <v>76</v>
      </c>
      <c r="C180" s="136" t="s">
        <v>37</v>
      </c>
      <c r="D180" s="76">
        <v>417.62</v>
      </c>
      <c r="F180" s="60" t="str">
        <f t="shared" si="29"/>
        <v/>
      </c>
    </row>
    <row r="181" spans="1:9" ht="15" customHeight="1" thickBot="1" x14ac:dyDescent="0.35">
      <c r="A181" s="113"/>
      <c r="C181" s="136"/>
      <c r="D181" s="76"/>
    </row>
    <row r="182" spans="1:9" ht="16.2" customHeight="1" thickBot="1" x14ac:dyDescent="0.35">
      <c r="B182" s="106" t="s">
        <v>50</v>
      </c>
      <c r="C182" s="132"/>
      <c r="D182" s="133"/>
      <c r="E182" s="134"/>
      <c r="F182" s="135">
        <f>SUM(F157:F181)</f>
        <v>0</v>
      </c>
      <c r="G182" s="8"/>
      <c r="H182" s="8"/>
      <c r="I182" s="8"/>
    </row>
    <row r="183" spans="1:9" ht="16.2" customHeight="1" x14ac:dyDescent="0.3">
      <c r="B183" s="19"/>
      <c r="C183" s="132"/>
      <c r="E183" s="134"/>
      <c r="F183" s="134"/>
      <c r="G183" s="8"/>
      <c r="H183" s="8"/>
      <c r="I183" s="8"/>
    </row>
    <row r="184" spans="1:9" ht="20.25" customHeight="1" x14ac:dyDescent="0.3">
      <c r="B184" s="104" t="s">
        <v>51</v>
      </c>
    </row>
    <row r="185" spans="1:9" x14ac:dyDescent="0.3">
      <c r="B185" s="19" t="s">
        <v>61</v>
      </c>
      <c r="C185" s="132"/>
    </row>
    <row r="186" spans="1:9" ht="16.2" customHeight="1" x14ac:dyDescent="0.3">
      <c r="B186" s="19"/>
      <c r="C186" s="132"/>
    </row>
    <row r="187" spans="1:9" ht="66" x14ac:dyDescent="0.3">
      <c r="A187" s="1" t="s">
        <v>4</v>
      </c>
      <c r="B187" s="20" t="s">
        <v>62</v>
      </c>
      <c r="C187" s="61" t="s">
        <v>37</v>
      </c>
      <c r="D187" s="125">
        <v>1410.24</v>
      </c>
      <c r="F187" s="60" t="str">
        <f t="shared" ref="F187:F198" si="38">IF(E187&lt;&gt;0,IF(D187&lt;&gt;"",D187*E187,E187),"")</f>
        <v/>
      </c>
    </row>
    <row r="188" spans="1:9" ht="16.2" customHeight="1" x14ac:dyDescent="0.3">
      <c r="F188" s="60" t="str">
        <f t="shared" si="38"/>
        <v/>
      </c>
    </row>
    <row r="189" spans="1:9" ht="290.39999999999998" x14ac:dyDescent="0.3">
      <c r="A189" s="1" t="s">
        <v>5</v>
      </c>
      <c r="B189" s="105" t="s">
        <v>172</v>
      </c>
      <c r="C189" s="61" t="s">
        <v>37</v>
      </c>
      <c r="D189" s="125">
        <v>1428.54</v>
      </c>
      <c r="F189" s="60" t="str">
        <f t="shared" si="38"/>
        <v/>
      </c>
    </row>
    <row r="190" spans="1:9" ht="16.2" customHeight="1" x14ac:dyDescent="0.3">
      <c r="B190" s="105"/>
      <c r="F190" s="60" t="str">
        <f t="shared" si="38"/>
        <v/>
      </c>
    </row>
    <row r="191" spans="1:9" ht="145.19999999999999" x14ac:dyDescent="0.3">
      <c r="A191" s="1" t="s">
        <v>6</v>
      </c>
      <c r="B191" s="105" t="s">
        <v>185</v>
      </c>
      <c r="C191" s="61" t="s">
        <v>37</v>
      </c>
      <c r="D191" s="125">
        <v>1519.02</v>
      </c>
      <c r="E191" s="125"/>
      <c r="F191" s="60" t="str">
        <f t="shared" si="38"/>
        <v/>
      </c>
    </row>
    <row r="192" spans="1:9" ht="16.2" customHeight="1" x14ac:dyDescent="0.3">
      <c r="F192" s="60" t="str">
        <f t="shared" si="38"/>
        <v/>
      </c>
    </row>
    <row r="193" spans="1:9" ht="79.2" x14ac:dyDescent="0.3">
      <c r="A193" s="1" t="s">
        <v>7</v>
      </c>
      <c r="B193" s="105" t="s">
        <v>125</v>
      </c>
      <c r="D193" s="136"/>
      <c r="E193" s="61"/>
      <c r="F193" s="61"/>
      <c r="G193" s="2"/>
      <c r="H193" s="2"/>
      <c r="I193" s="2"/>
    </row>
    <row r="194" spans="1:9" ht="16.2" customHeight="1" x14ac:dyDescent="0.3">
      <c r="B194" s="105" t="s">
        <v>183</v>
      </c>
      <c r="C194" s="61" t="s">
        <v>37</v>
      </c>
      <c r="D194" s="125">
        <v>61.58</v>
      </c>
      <c r="F194" s="60" t="str">
        <f t="shared" ref="F194" si="39">IF(E194&lt;&gt;0,IF(D194&lt;&gt;"",D194*E194,E194),"")</f>
        <v/>
      </c>
    </row>
    <row r="195" spans="1:9" ht="16.2" customHeight="1" x14ac:dyDescent="0.3">
      <c r="B195" s="105"/>
    </row>
    <row r="196" spans="1:9" s="109" customFormat="1" ht="79.2" x14ac:dyDescent="0.3">
      <c r="A196" s="108" t="s">
        <v>14</v>
      </c>
      <c r="B196" s="118" t="s">
        <v>126</v>
      </c>
      <c r="C196" s="136"/>
      <c r="D196" s="125"/>
      <c r="E196" s="125"/>
      <c r="F196" s="125"/>
      <c r="G196" s="119"/>
      <c r="H196" s="119"/>
      <c r="I196" s="119"/>
    </row>
    <row r="197" spans="1:9" ht="16.2" customHeight="1" x14ac:dyDescent="0.3">
      <c r="B197" s="105" t="s">
        <v>96</v>
      </c>
      <c r="C197" s="61" t="s">
        <v>36</v>
      </c>
      <c r="D197" s="125">
        <v>15</v>
      </c>
      <c r="E197" s="125"/>
      <c r="F197" s="60" t="str">
        <f t="shared" si="38"/>
        <v/>
      </c>
    </row>
    <row r="198" spans="1:9" ht="16.2" customHeight="1" x14ac:dyDescent="0.3">
      <c r="B198" s="105"/>
      <c r="F198" s="60" t="str">
        <f t="shared" si="38"/>
        <v/>
      </c>
    </row>
    <row r="199" spans="1:9" ht="66" x14ac:dyDescent="0.3">
      <c r="A199" s="1" t="s">
        <v>15</v>
      </c>
      <c r="B199" s="105" t="s">
        <v>111</v>
      </c>
    </row>
    <row r="200" spans="1:9" ht="16.2" customHeight="1" x14ac:dyDescent="0.3">
      <c r="B200" s="105"/>
      <c r="E200" s="125"/>
    </row>
    <row r="201" spans="1:9" ht="16.2" customHeight="1" x14ac:dyDescent="0.3">
      <c r="B201" s="105" t="s">
        <v>91</v>
      </c>
      <c r="C201" s="61" t="s">
        <v>36</v>
      </c>
      <c r="D201" s="125">
        <v>32</v>
      </c>
      <c r="E201" s="125"/>
      <c r="F201" s="60" t="str">
        <f t="shared" ref="F201" si="40">IF(E201&lt;&gt;0,IF(D201&lt;&gt;"",D201*E201,E201),"")</f>
        <v/>
      </c>
    </row>
    <row r="202" spans="1:9" x14ac:dyDescent="0.3">
      <c r="B202" s="105"/>
    </row>
    <row r="203" spans="1:9" ht="39.6" x14ac:dyDescent="0.3">
      <c r="A203" s="1" t="s">
        <v>35</v>
      </c>
      <c r="B203" s="20" t="s">
        <v>109</v>
      </c>
      <c r="C203" s="61" t="s">
        <v>12</v>
      </c>
      <c r="D203" s="125">
        <v>75.209999999999994</v>
      </c>
      <c r="F203" s="60" t="str">
        <f t="shared" ref="F203:F207" si="41">IF(E203&lt;&gt;0,IF(D203&lt;&gt;"",D203*E203,E203),"")</f>
        <v/>
      </c>
    </row>
    <row r="204" spans="1:9" ht="16.2" customHeight="1" x14ac:dyDescent="0.3">
      <c r="F204" s="60" t="str">
        <f t="shared" si="41"/>
        <v/>
      </c>
    </row>
    <row r="205" spans="1:9" ht="60.6" customHeight="1" x14ac:dyDescent="0.3">
      <c r="A205" s="1" t="s">
        <v>78</v>
      </c>
      <c r="B205" s="20" t="s">
        <v>110</v>
      </c>
      <c r="C205" s="61" t="s">
        <v>12</v>
      </c>
      <c r="D205" s="125">
        <v>75.209999999999994</v>
      </c>
      <c r="F205" s="60" t="str">
        <f t="shared" si="41"/>
        <v/>
      </c>
    </row>
    <row r="206" spans="1:9" ht="16.2" customHeight="1" x14ac:dyDescent="0.3">
      <c r="F206" s="60" t="str">
        <f t="shared" si="41"/>
        <v/>
      </c>
    </row>
    <row r="207" spans="1:9" ht="44.25" customHeight="1" x14ac:dyDescent="0.3">
      <c r="A207" s="1" t="s">
        <v>85</v>
      </c>
      <c r="B207" s="20" t="s">
        <v>112</v>
      </c>
      <c r="C207" s="61" t="s">
        <v>12</v>
      </c>
      <c r="D207" s="125">
        <v>75.209999999999994</v>
      </c>
      <c r="F207" s="60" t="str">
        <f t="shared" si="41"/>
        <v/>
      </c>
    </row>
    <row r="208" spans="1:9" ht="22.5" customHeight="1" thickBot="1" x14ac:dyDescent="0.35">
      <c r="B208" s="105"/>
    </row>
    <row r="209" spans="1:9" ht="16.2" customHeight="1" thickBot="1" x14ac:dyDescent="0.35">
      <c r="B209" s="106" t="s">
        <v>52</v>
      </c>
      <c r="C209" s="132"/>
      <c r="D209" s="133"/>
      <c r="E209" s="134"/>
      <c r="F209" s="135">
        <f>SUM(F187:F208)</f>
        <v>0</v>
      </c>
      <c r="G209" s="8"/>
      <c r="H209" s="8"/>
      <c r="I209" s="8"/>
    </row>
    <row r="210" spans="1:9" ht="16.2" customHeight="1" x14ac:dyDescent="0.3">
      <c r="B210" s="106"/>
      <c r="C210" s="132"/>
      <c r="D210" s="133"/>
      <c r="E210" s="134"/>
      <c r="F210" s="134"/>
      <c r="G210" s="8"/>
      <c r="H210" s="8"/>
      <c r="I210" s="8"/>
    </row>
    <row r="211" spans="1:9" ht="13.8" x14ac:dyDescent="0.3">
      <c r="B211" s="104" t="s">
        <v>180</v>
      </c>
      <c r="F211" s="60" t="str">
        <f t="shared" ref="F211" si="42">IF(E211&lt;&gt;0,IF(D211&lt;&gt;"",D211*E211,E211),"")</f>
        <v/>
      </c>
    </row>
    <row r="212" spans="1:9" s="120" customFormat="1" ht="132" x14ac:dyDescent="0.3">
      <c r="A212" s="108" t="s">
        <v>4</v>
      </c>
      <c r="B212" s="105" t="s">
        <v>184</v>
      </c>
      <c r="C212" s="136" t="s">
        <v>37</v>
      </c>
      <c r="D212" s="125">
        <v>223.23</v>
      </c>
      <c r="E212" s="125"/>
      <c r="F212" s="125" t="str">
        <f t="shared" ref="F212:F213" si="43">IF(E212&lt;&gt;0,IF(D212&lt;&gt;"",D212*E212,E212),"")</f>
        <v/>
      </c>
      <c r="G212" s="97"/>
      <c r="H212" s="97"/>
      <c r="I212" s="97"/>
    </row>
    <row r="213" spans="1:9" ht="16.2" customHeight="1" thickBot="1" x14ac:dyDescent="0.35">
      <c r="B213" s="105"/>
      <c r="F213" s="60" t="str">
        <f t="shared" si="43"/>
        <v/>
      </c>
    </row>
    <row r="214" spans="1:9" ht="16.2" customHeight="1" thickBot="1" x14ac:dyDescent="0.35">
      <c r="B214" s="106" t="s">
        <v>175</v>
      </c>
      <c r="C214" s="132"/>
      <c r="D214" s="133"/>
      <c r="E214" s="134"/>
      <c r="F214" s="135">
        <f>SUM(F212:F213)</f>
        <v>0</v>
      </c>
      <c r="G214" s="8"/>
      <c r="H214" s="8"/>
      <c r="I214" s="8"/>
    </row>
    <row r="215" spans="1:9" ht="16.2" customHeight="1" x14ac:dyDescent="0.3">
      <c r="F215" s="60" t="str">
        <f t="shared" ref="F215:F216" si="44">IF(E215&lt;&gt;0,IF(D215&lt;&gt;"",D215*E215,E215),"")</f>
        <v/>
      </c>
    </row>
    <row r="216" spans="1:9" ht="25.2" customHeight="1" x14ac:dyDescent="0.3">
      <c r="B216" s="104" t="s">
        <v>102</v>
      </c>
      <c r="F216" s="60" t="str">
        <f t="shared" si="44"/>
        <v/>
      </c>
    </row>
    <row r="217" spans="1:9" ht="128.25" customHeight="1" x14ac:dyDescent="0.3">
      <c r="A217" s="113" t="s">
        <v>4</v>
      </c>
      <c r="B217" s="105" t="s">
        <v>92</v>
      </c>
      <c r="C217" s="61" t="s">
        <v>12</v>
      </c>
      <c r="D217" s="76">
        <v>968.89</v>
      </c>
      <c r="E217" s="125"/>
      <c r="F217" s="60" t="str">
        <f>IF(E217&lt;&gt;0,IF(D217&lt;&gt;"",D217*E217,E217),"")</f>
        <v/>
      </c>
    </row>
    <row r="218" spans="1:9" x14ac:dyDescent="0.3">
      <c r="A218" s="113"/>
      <c r="B218" s="105"/>
      <c r="D218" s="76"/>
    </row>
    <row r="219" spans="1:9" ht="114" customHeight="1" x14ac:dyDescent="0.3">
      <c r="A219" s="113" t="s">
        <v>5</v>
      </c>
      <c r="B219" s="105" t="s">
        <v>187</v>
      </c>
      <c r="C219" s="61" t="s">
        <v>12</v>
      </c>
      <c r="D219" s="76">
        <v>358.84</v>
      </c>
      <c r="F219" s="60" t="str">
        <f t="shared" ref="F219:F221" si="45">IF(E219&lt;&gt;0,IF(D219&lt;&gt;"",D219*E219,E219),"")</f>
        <v/>
      </c>
    </row>
    <row r="220" spans="1:9" ht="16.5" customHeight="1" x14ac:dyDescent="0.3">
      <c r="A220" s="113"/>
      <c r="B220" s="105"/>
      <c r="D220" s="76"/>
      <c r="F220" s="60" t="str">
        <f t="shared" si="45"/>
        <v/>
      </c>
    </row>
    <row r="221" spans="1:9" ht="52.8" x14ac:dyDescent="0.3">
      <c r="A221" s="113" t="s">
        <v>188</v>
      </c>
      <c r="B221" s="105" t="s">
        <v>182</v>
      </c>
      <c r="C221" s="61" t="s">
        <v>12</v>
      </c>
      <c r="D221" s="76">
        <v>133.15</v>
      </c>
      <c r="F221" s="60" t="str">
        <f t="shared" si="45"/>
        <v/>
      </c>
    </row>
    <row r="222" spans="1:9" x14ac:dyDescent="0.3">
      <c r="A222" s="113"/>
      <c r="B222" s="105"/>
      <c r="D222" s="76"/>
    </row>
    <row r="223" spans="1:9" ht="92.4" x14ac:dyDescent="0.3">
      <c r="A223" s="113" t="s">
        <v>7</v>
      </c>
      <c r="B223" s="105" t="s">
        <v>186</v>
      </c>
      <c r="C223" s="61" t="s">
        <v>12</v>
      </c>
      <c r="D223" s="76">
        <v>481.38</v>
      </c>
      <c r="F223" s="60" t="str">
        <f t="shared" ref="F223" si="46">IF(E223&lt;&gt;0,IF(D223&lt;&gt;"",D223*E223,E223),"")</f>
        <v/>
      </c>
    </row>
    <row r="224" spans="1:9" x14ac:dyDescent="0.3">
      <c r="A224" s="113"/>
      <c r="B224" s="105"/>
      <c r="D224" s="76"/>
    </row>
    <row r="225" spans="1:9" ht="105.6" x14ac:dyDescent="0.3">
      <c r="A225" s="111" t="s">
        <v>14</v>
      </c>
      <c r="B225" s="105" t="s">
        <v>189</v>
      </c>
      <c r="C225" s="136" t="s">
        <v>36</v>
      </c>
      <c r="D225" s="76">
        <v>15</v>
      </c>
      <c r="E225" s="125"/>
      <c r="F225" s="125" t="str">
        <f>IF(E225&lt;&gt;0,IF(D225&lt;&gt;"",D225*E225,E225),"")</f>
        <v/>
      </c>
      <c r="G225" s="97"/>
      <c r="H225" s="97"/>
      <c r="I225" s="97"/>
    </row>
    <row r="226" spans="1:9" x14ac:dyDescent="0.3">
      <c r="A226" s="113"/>
      <c r="B226" s="105"/>
      <c r="D226" s="76"/>
    </row>
    <row r="227" spans="1:9" ht="19.5" customHeight="1" thickBot="1" x14ac:dyDescent="0.35">
      <c r="A227" s="113"/>
      <c r="B227" s="105"/>
      <c r="D227" s="76"/>
    </row>
    <row r="228" spans="1:9" ht="16.2" customHeight="1" thickBot="1" x14ac:dyDescent="0.35">
      <c r="B228" s="106" t="s">
        <v>103</v>
      </c>
      <c r="C228" s="132"/>
      <c r="D228" s="133"/>
      <c r="E228" s="134"/>
      <c r="F228" s="135">
        <f>SUM(F217:F225)</f>
        <v>0</v>
      </c>
      <c r="G228" s="8"/>
      <c r="H228" s="8"/>
      <c r="I228" s="8"/>
    </row>
    <row r="229" spans="1:9" ht="16.2" customHeight="1" x14ac:dyDescent="0.3">
      <c r="B229" s="19"/>
      <c r="C229" s="132"/>
      <c r="E229" s="134"/>
      <c r="F229" s="134"/>
      <c r="G229" s="8"/>
      <c r="H229" s="8"/>
      <c r="I229" s="8"/>
    </row>
    <row r="230" spans="1:9" ht="25.2" customHeight="1" x14ac:dyDescent="0.3">
      <c r="B230" s="104" t="s">
        <v>104</v>
      </c>
    </row>
    <row r="231" spans="1:9" ht="115.5" customHeight="1" x14ac:dyDescent="0.3">
      <c r="A231" s="1" t="s">
        <v>4</v>
      </c>
      <c r="B231" s="20" t="s">
        <v>94</v>
      </c>
      <c r="C231" s="61" t="s">
        <v>12</v>
      </c>
      <c r="D231" s="125">
        <v>681.28</v>
      </c>
      <c r="F231" s="60" t="str">
        <f t="shared" ref="F231:F251" si="47">IF(E231&lt;&gt;0,IF(D231&lt;&gt;"",D231*E231,E231),"")</f>
        <v/>
      </c>
    </row>
    <row r="232" spans="1:9" ht="16.2" customHeight="1" x14ac:dyDescent="0.3">
      <c r="E232" s="134"/>
      <c r="F232" s="60" t="str">
        <f t="shared" si="47"/>
        <v/>
      </c>
    </row>
    <row r="233" spans="1:9" ht="147.75" customHeight="1" x14ac:dyDescent="0.3">
      <c r="A233" s="1" t="s">
        <v>5</v>
      </c>
      <c r="B233" s="121" t="s">
        <v>84</v>
      </c>
      <c r="D233" s="76"/>
      <c r="G233" s="122"/>
      <c r="H233" s="122"/>
      <c r="I233" s="122"/>
    </row>
    <row r="234" spans="1:9" ht="27" customHeight="1" x14ac:dyDescent="0.3">
      <c r="B234" s="107" t="s">
        <v>163</v>
      </c>
      <c r="C234" s="61" t="s">
        <v>36</v>
      </c>
      <c r="D234" s="76">
        <v>2</v>
      </c>
      <c r="E234" s="142"/>
      <c r="F234" s="60" t="str">
        <f t="shared" ref="F234:F235" si="48">IF(E234&lt;&gt;0,IF(D234&lt;&gt;"",D234*E234,E234),"")</f>
        <v/>
      </c>
    </row>
    <row r="235" spans="1:9" ht="17.25" customHeight="1" x14ac:dyDescent="0.3">
      <c r="A235" s="110"/>
      <c r="B235" s="107" t="s">
        <v>154</v>
      </c>
      <c r="C235" s="61" t="s">
        <v>36</v>
      </c>
      <c r="D235" s="76">
        <v>2</v>
      </c>
      <c r="E235" s="142"/>
      <c r="F235" s="60" t="str">
        <f t="shared" si="48"/>
        <v/>
      </c>
    </row>
    <row r="236" spans="1:9" ht="16.5" customHeight="1" x14ac:dyDescent="0.3">
      <c r="A236" s="110"/>
      <c r="B236" s="107" t="s">
        <v>155</v>
      </c>
      <c r="C236" s="61" t="s">
        <v>36</v>
      </c>
      <c r="D236" s="76">
        <v>1</v>
      </c>
      <c r="E236" s="142"/>
      <c r="F236" s="60" t="str">
        <f t="shared" ref="F236:F237" si="49">IF(E236&lt;&gt;0,IF(D236&lt;&gt;"",D236*E236,E236),"")</f>
        <v/>
      </c>
    </row>
    <row r="237" spans="1:9" ht="16.5" customHeight="1" x14ac:dyDescent="0.3">
      <c r="A237" s="110"/>
      <c r="B237" s="107" t="s">
        <v>164</v>
      </c>
      <c r="C237" s="61" t="s">
        <v>36</v>
      </c>
      <c r="D237" s="76">
        <v>5</v>
      </c>
      <c r="E237" s="142"/>
      <c r="F237" s="60" t="str">
        <f t="shared" si="49"/>
        <v/>
      </c>
    </row>
    <row r="238" spans="1:9" ht="17.25" customHeight="1" x14ac:dyDescent="0.3">
      <c r="A238" s="110"/>
      <c r="B238" s="107" t="s">
        <v>177</v>
      </c>
      <c r="C238" s="61" t="s">
        <v>36</v>
      </c>
      <c r="D238" s="76">
        <v>10</v>
      </c>
      <c r="E238" s="142"/>
      <c r="F238" s="60" t="str">
        <f t="shared" ref="F238" si="50">IF(E238&lt;&gt;0,IF(D238&lt;&gt;"",D238*E238,E238),"")</f>
        <v/>
      </c>
    </row>
    <row r="239" spans="1:9" ht="17.25" customHeight="1" x14ac:dyDescent="0.3">
      <c r="A239" s="110"/>
      <c r="B239" s="107" t="s">
        <v>178</v>
      </c>
      <c r="C239" s="61" t="s">
        <v>36</v>
      </c>
      <c r="D239" s="76">
        <v>40</v>
      </c>
      <c r="E239" s="142"/>
      <c r="F239" s="60" t="str">
        <f t="shared" ref="F239:F245" si="51">IF(E239&lt;&gt;0,IF(D239&lt;&gt;"",D239*E239,E239),"")</f>
        <v/>
      </c>
    </row>
    <row r="240" spans="1:9" ht="17.25" customHeight="1" x14ac:dyDescent="0.3">
      <c r="A240" s="110"/>
      <c r="B240" s="107" t="s">
        <v>156</v>
      </c>
      <c r="C240" s="61" t="s">
        <v>36</v>
      </c>
      <c r="D240" s="76">
        <v>2</v>
      </c>
      <c r="E240" s="142"/>
      <c r="F240" s="60" t="str">
        <f t="shared" si="51"/>
        <v/>
      </c>
    </row>
    <row r="241" spans="1:9" ht="17.25" customHeight="1" x14ac:dyDescent="0.3">
      <c r="A241" s="110"/>
      <c r="B241" s="107" t="s">
        <v>140</v>
      </c>
      <c r="C241" s="61" t="s">
        <v>36</v>
      </c>
      <c r="D241" s="76">
        <v>4</v>
      </c>
      <c r="E241" s="142"/>
      <c r="F241" s="60" t="str">
        <f t="shared" si="51"/>
        <v/>
      </c>
    </row>
    <row r="242" spans="1:9" ht="17.25" customHeight="1" x14ac:dyDescent="0.3">
      <c r="A242" s="110"/>
      <c r="B242" s="107" t="s">
        <v>157</v>
      </c>
      <c r="C242" s="61" t="s">
        <v>36</v>
      </c>
      <c r="D242" s="76">
        <v>5</v>
      </c>
      <c r="E242" s="142"/>
      <c r="F242" s="60" t="str">
        <f t="shared" si="51"/>
        <v/>
      </c>
    </row>
    <row r="243" spans="1:9" ht="17.25" customHeight="1" x14ac:dyDescent="0.3">
      <c r="A243" s="110"/>
      <c r="B243" s="107" t="s">
        <v>158</v>
      </c>
      <c r="C243" s="61" t="s">
        <v>36</v>
      </c>
      <c r="D243" s="76">
        <v>1</v>
      </c>
      <c r="E243" s="142"/>
      <c r="F243" s="60" t="str">
        <f t="shared" si="51"/>
        <v/>
      </c>
    </row>
    <row r="244" spans="1:9" ht="17.25" customHeight="1" x14ac:dyDescent="0.3">
      <c r="A244" s="110"/>
      <c r="B244" s="107" t="s">
        <v>160</v>
      </c>
      <c r="C244" s="61" t="s">
        <v>36</v>
      </c>
      <c r="D244" s="76">
        <v>11</v>
      </c>
      <c r="E244" s="142"/>
      <c r="F244" s="60" t="str">
        <f t="shared" si="51"/>
        <v/>
      </c>
    </row>
    <row r="245" spans="1:9" ht="17.25" customHeight="1" x14ac:dyDescent="0.3">
      <c r="A245" s="110"/>
      <c r="B245" s="107" t="s">
        <v>165</v>
      </c>
      <c r="C245" s="61" t="s">
        <v>36</v>
      </c>
      <c r="D245" s="76">
        <v>1</v>
      </c>
      <c r="E245" s="142"/>
      <c r="F245" s="60" t="str">
        <f t="shared" si="51"/>
        <v/>
      </c>
    </row>
    <row r="246" spans="1:9" ht="14.25" customHeight="1" x14ac:dyDescent="0.3">
      <c r="A246" s="111"/>
      <c r="B246" s="105"/>
      <c r="C246" s="136"/>
      <c r="D246" s="76"/>
      <c r="E246" s="76"/>
    </row>
    <row r="247" spans="1:9" ht="143.25" customHeight="1" x14ac:dyDescent="0.3">
      <c r="A247" s="1" t="s">
        <v>6</v>
      </c>
      <c r="B247" s="121" t="s">
        <v>77</v>
      </c>
      <c r="D247" s="76"/>
      <c r="G247" s="122"/>
      <c r="H247" s="122"/>
      <c r="I247" s="122"/>
    </row>
    <row r="248" spans="1:9" ht="31.5" customHeight="1" x14ac:dyDescent="0.3">
      <c r="A248" s="110"/>
      <c r="B248" s="107" t="s">
        <v>137</v>
      </c>
      <c r="C248" s="61" t="s">
        <v>36</v>
      </c>
      <c r="D248" s="76">
        <v>9</v>
      </c>
      <c r="E248" s="142"/>
      <c r="F248" s="60" t="str">
        <f t="shared" si="47"/>
        <v/>
      </c>
    </row>
    <row r="249" spans="1:9" ht="19.5" customHeight="1" x14ac:dyDescent="0.3">
      <c r="A249" s="110"/>
      <c r="B249" s="107" t="s">
        <v>138</v>
      </c>
      <c r="C249" s="61" t="s">
        <v>36</v>
      </c>
      <c r="D249" s="76">
        <v>6</v>
      </c>
      <c r="E249" s="142"/>
      <c r="F249" s="60" t="str">
        <f t="shared" ref="F249" si="52">IF(E249&lt;&gt;0,IF(D249&lt;&gt;"",D249*E249,E249),"")</f>
        <v/>
      </c>
    </row>
    <row r="250" spans="1:9" ht="17.25" customHeight="1" x14ac:dyDescent="0.3">
      <c r="A250" s="110"/>
      <c r="B250" s="20" t="s">
        <v>142</v>
      </c>
      <c r="C250" s="61" t="s">
        <v>36</v>
      </c>
      <c r="D250" s="125">
        <v>3</v>
      </c>
      <c r="E250" s="142"/>
      <c r="F250" s="60" t="str">
        <f t="shared" si="47"/>
        <v/>
      </c>
    </row>
    <row r="251" spans="1:9" ht="19.5" customHeight="1" x14ac:dyDescent="0.3">
      <c r="A251" s="110"/>
      <c r="B251" s="20" t="s">
        <v>143</v>
      </c>
      <c r="C251" s="61" t="s">
        <v>36</v>
      </c>
      <c r="D251" s="125">
        <v>9</v>
      </c>
      <c r="E251" s="142"/>
      <c r="F251" s="60" t="str">
        <f t="shared" si="47"/>
        <v/>
      </c>
    </row>
    <row r="252" spans="1:9" ht="17.25" customHeight="1" x14ac:dyDescent="0.3">
      <c r="A252" s="110"/>
      <c r="B252" s="20" t="s">
        <v>144</v>
      </c>
      <c r="C252" s="61" t="s">
        <v>36</v>
      </c>
      <c r="D252" s="125">
        <v>3</v>
      </c>
      <c r="E252" s="142"/>
      <c r="F252" s="60" t="str">
        <f t="shared" ref="F252:F259" si="53">IF(E252&lt;&gt;0,IF(D252&lt;&gt;"",D252*E252,E252),"")</f>
        <v/>
      </c>
    </row>
    <row r="253" spans="1:9" ht="17.25" customHeight="1" x14ac:dyDescent="0.3">
      <c r="A253" s="110"/>
      <c r="B253" s="20" t="s">
        <v>145</v>
      </c>
      <c r="C253" s="61" t="s">
        <v>36</v>
      </c>
      <c r="D253" s="125">
        <v>9</v>
      </c>
      <c r="E253" s="142"/>
      <c r="F253" s="60" t="str">
        <f t="shared" si="53"/>
        <v/>
      </c>
    </row>
    <row r="254" spans="1:9" ht="17.25" customHeight="1" x14ac:dyDescent="0.3">
      <c r="A254" s="110"/>
      <c r="B254" s="20" t="s">
        <v>146</v>
      </c>
      <c r="C254" s="61" t="s">
        <v>36</v>
      </c>
      <c r="D254" s="125">
        <v>9</v>
      </c>
      <c r="E254" s="142"/>
      <c r="F254" s="60" t="str">
        <f t="shared" si="53"/>
        <v/>
      </c>
    </row>
    <row r="255" spans="1:9" ht="17.25" customHeight="1" x14ac:dyDescent="0.3">
      <c r="A255" s="110"/>
      <c r="B255" s="20" t="s">
        <v>148</v>
      </c>
      <c r="C255" s="61" t="s">
        <v>36</v>
      </c>
      <c r="D255" s="125">
        <v>49</v>
      </c>
      <c r="E255" s="142"/>
      <c r="F255" s="60" t="str">
        <f t="shared" si="53"/>
        <v/>
      </c>
    </row>
    <row r="256" spans="1:9" ht="17.25" customHeight="1" x14ac:dyDescent="0.3">
      <c r="A256" s="110"/>
      <c r="B256" s="20" t="s">
        <v>149</v>
      </c>
      <c r="C256" s="61" t="s">
        <v>36</v>
      </c>
      <c r="D256" s="125">
        <v>58</v>
      </c>
      <c r="E256" s="142"/>
      <c r="F256" s="60" t="str">
        <f t="shared" si="53"/>
        <v/>
      </c>
    </row>
    <row r="257" spans="1:9" ht="17.25" customHeight="1" x14ac:dyDescent="0.3">
      <c r="A257" s="110"/>
      <c r="B257" s="20" t="s">
        <v>150</v>
      </c>
      <c r="C257" s="61" t="s">
        <v>36</v>
      </c>
      <c r="D257" s="125">
        <v>49</v>
      </c>
      <c r="E257" s="142"/>
      <c r="F257" s="60" t="str">
        <f t="shared" si="53"/>
        <v/>
      </c>
    </row>
    <row r="258" spans="1:9" ht="17.25" customHeight="1" x14ac:dyDescent="0.3">
      <c r="A258" s="110"/>
      <c r="B258" s="20" t="s">
        <v>151</v>
      </c>
      <c r="C258" s="61" t="s">
        <v>36</v>
      </c>
      <c r="D258" s="125">
        <v>8</v>
      </c>
      <c r="E258" s="142"/>
      <c r="F258" s="60" t="str">
        <f t="shared" si="53"/>
        <v/>
      </c>
    </row>
    <row r="259" spans="1:9" ht="17.25" customHeight="1" x14ac:dyDescent="0.3">
      <c r="A259" s="110"/>
      <c r="B259" s="20" t="s">
        <v>173</v>
      </c>
      <c r="C259" s="61" t="s">
        <v>36</v>
      </c>
      <c r="D259" s="125">
        <v>2</v>
      </c>
      <c r="E259" s="142"/>
      <c r="F259" s="60" t="str">
        <f t="shared" si="53"/>
        <v/>
      </c>
    </row>
    <row r="260" spans="1:9" x14ac:dyDescent="0.3">
      <c r="A260" s="110"/>
      <c r="B260" s="107"/>
      <c r="D260" s="76"/>
      <c r="E260" s="142"/>
    </row>
    <row r="261" spans="1:9" ht="73.5" customHeight="1" x14ac:dyDescent="0.3">
      <c r="A261" s="111" t="s">
        <v>7</v>
      </c>
      <c r="B261" s="105" t="s">
        <v>55</v>
      </c>
      <c r="C261" s="136" t="s">
        <v>12</v>
      </c>
      <c r="D261" s="76">
        <v>2414.13</v>
      </c>
      <c r="E261" s="76"/>
      <c r="F261" s="60" t="str">
        <f t="shared" ref="F261" si="54">IF(E261&lt;&gt;0,IF(D261&lt;&gt;"",D261*E261,E261),"")</f>
        <v/>
      </c>
    </row>
    <row r="262" spans="1:9" ht="18" customHeight="1" x14ac:dyDescent="0.3">
      <c r="A262" s="111"/>
      <c r="B262" s="105"/>
      <c r="C262" s="136"/>
      <c r="D262" s="76"/>
      <c r="E262" s="76"/>
    </row>
    <row r="263" spans="1:9" ht="92.4" x14ac:dyDescent="0.3">
      <c r="A263" s="1" t="s">
        <v>14</v>
      </c>
      <c r="B263" s="20" t="s">
        <v>56</v>
      </c>
      <c r="C263" s="61" t="s">
        <v>12</v>
      </c>
      <c r="D263" s="125">
        <v>23.86</v>
      </c>
      <c r="F263" s="60" t="str">
        <f t="shared" ref="F263" si="55">IF(E263&lt;&gt;0,IF(D263&lt;&gt;"",D263*E263,E263),"")</f>
        <v/>
      </c>
    </row>
    <row r="264" spans="1:9" ht="19.5" customHeight="1" thickBot="1" x14ac:dyDescent="0.35">
      <c r="A264" s="110"/>
      <c r="B264" s="107"/>
      <c r="C264" s="136"/>
      <c r="D264" s="76"/>
      <c r="E264" s="137"/>
    </row>
    <row r="265" spans="1:9" ht="16.2" customHeight="1" thickBot="1" x14ac:dyDescent="0.35">
      <c r="B265" s="106" t="s">
        <v>105</v>
      </c>
      <c r="C265" s="132"/>
      <c r="D265" s="133"/>
      <c r="E265" s="134"/>
      <c r="F265" s="135">
        <f>SUM(F231:F263)</f>
        <v>0</v>
      </c>
      <c r="G265" s="8"/>
      <c r="H265" s="8"/>
      <c r="I265" s="8"/>
    </row>
    <row r="266" spans="1:9" ht="16.2" customHeight="1" x14ac:dyDescent="0.3">
      <c r="B266" s="106"/>
      <c r="C266" s="132"/>
      <c r="D266" s="133"/>
      <c r="E266" s="134"/>
      <c r="F266" s="134"/>
      <c r="G266" s="8"/>
      <c r="H266" s="8"/>
      <c r="I266" s="8"/>
    </row>
    <row r="267" spans="1:9" ht="28.5" customHeight="1" x14ac:dyDescent="0.3">
      <c r="B267" s="104" t="s">
        <v>113</v>
      </c>
    </row>
    <row r="268" spans="1:9" ht="50.25" customHeight="1" x14ac:dyDescent="0.3">
      <c r="A268" s="1" t="s">
        <v>4</v>
      </c>
      <c r="B268" s="105" t="s">
        <v>95</v>
      </c>
      <c r="C268" s="61" t="s">
        <v>12</v>
      </c>
      <c r="D268" s="125">
        <v>1076.05</v>
      </c>
      <c r="F268" s="60" t="str">
        <f t="shared" ref="F268" si="56">IF(E268&lt;&gt;0,IF(D268&lt;&gt;"",D268*E268,E268),"")</f>
        <v/>
      </c>
    </row>
    <row r="269" spans="1:9" ht="16.2" customHeight="1" thickBot="1" x14ac:dyDescent="0.35"/>
    <row r="270" spans="1:9" ht="16.2" customHeight="1" thickBot="1" x14ac:dyDescent="0.35">
      <c r="B270" s="106" t="s">
        <v>114</v>
      </c>
      <c r="C270" s="132"/>
      <c r="D270" s="133"/>
      <c r="E270" s="134"/>
      <c r="F270" s="135">
        <f>SUM(F268:F268)</f>
        <v>0</v>
      </c>
      <c r="G270" s="8"/>
      <c r="H270" s="8"/>
      <c r="I270" s="8"/>
    </row>
    <row r="271" spans="1:9" ht="16.2" customHeight="1" x14ac:dyDescent="0.3">
      <c r="B271" s="106"/>
      <c r="C271" s="132"/>
      <c r="D271" s="133"/>
      <c r="E271" s="134"/>
      <c r="F271" s="134"/>
      <c r="G271" s="8"/>
      <c r="H271" s="8"/>
      <c r="I271" s="8"/>
    </row>
    <row r="272" spans="1:9" ht="28.5" customHeight="1" x14ac:dyDescent="0.3">
      <c r="B272" s="104" t="s">
        <v>107</v>
      </c>
      <c r="D272" s="136"/>
      <c r="E272" s="61"/>
      <c r="F272" s="61"/>
      <c r="G272" s="2"/>
      <c r="H272" s="2"/>
      <c r="I272" s="2"/>
    </row>
    <row r="273" spans="1:9" s="107" customFormat="1" ht="39.6" x14ac:dyDescent="0.3">
      <c r="A273" s="107" t="s">
        <v>4</v>
      </c>
      <c r="B273" s="107" t="s">
        <v>63</v>
      </c>
      <c r="C273" s="61" t="s">
        <v>57</v>
      </c>
      <c r="D273" s="76">
        <v>1</v>
      </c>
      <c r="E273" s="60"/>
      <c r="F273" s="60" t="str">
        <f>IF(E273&lt;&gt;0,IF(D273&lt;&gt;"",D273*E273,E273),"")</f>
        <v/>
      </c>
      <c r="G273" s="12"/>
      <c r="H273" s="12"/>
      <c r="I273" s="12"/>
    </row>
    <row r="274" spans="1:9" s="107" customFormat="1" ht="13.8" thickBot="1" x14ac:dyDescent="0.35">
      <c r="C274" s="61"/>
      <c r="D274" s="76"/>
      <c r="E274" s="60" t="s">
        <v>190</v>
      </c>
      <c r="F274" s="60"/>
      <c r="G274" s="12"/>
      <c r="H274" s="12"/>
      <c r="I274" s="12"/>
    </row>
    <row r="275" spans="1:9" s="107" customFormat="1" ht="13.8" thickBot="1" x14ac:dyDescent="0.25">
      <c r="B275" s="106" t="s">
        <v>108</v>
      </c>
      <c r="C275" s="132"/>
      <c r="D275" s="133"/>
      <c r="E275" s="134" t="s">
        <v>191</v>
      </c>
      <c r="F275" s="135">
        <f>SUM(F273:F273)</f>
        <v>0</v>
      </c>
      <c r="G275" s="8"/>
      <c r="H275" s="8"/>
      <c r="I275" s="8"/>
    </row>
    <row r="276" spans="1:9" s="107" customFormat="1" x14ac:dyDescent="0.2">
      <c r="B276" s="106"/>
      <c r="C276" s="132"/>
      <c r="D276" s="133"/>
      <c r="E276" s="134"/>
      <c r="F276" s="134"/>
      <c r="G276" s="8"/>
      <c r="H276" s="8"/>
      <c r="I276" s="8"/>
    </row>
    <row r="277" spans="1:9" ht="11.55" customHeight="1" x14ac:dyDescent="0.3">
      <c r="A277" s="2"/>
      <c r="E277" s="60" t="s">
        <v>190</v>
      </c>
    </row>
    <row r="278" spans="1:9" ht="15" customHeight="1" x14ac:dyDescent="0.3">
      <c r="A278" s="2"/>
      <c r="B278" s="143" t="s">
        <v>16</v>
      </c>
      <c r="E278" s="60" t="s">
        <v>190</v>
      </c>
      <c r="F278" s="143" t="s">
        <v>17</v>
      </c>
      <c r="G278" s="123"/>
      <c r="H278" s="123"/>
      <c r="I278" s="123"/>
    </row>
    <row r="279" spans="1:9" ht="18" customHeight="1" thickBot="1" x14ac:dyDescent="0.35">
      <c r="A279" s="2"/>
      <c r="B279" s="131"/>
      <c r="E279" s="60" t="s">
        <v>190</v>
      </c>
    </row>
    <row r="280" spans="1:9" ht="18" customHeight="1" thickBot="1" x14ac:dyDescent="0.35">
      <c r="A280" s="2"/>
      <c r="B280" s="189" t="s">
        <v>18</v>
      </c>
      <c r="E280" s="60" t="s">
        <v>190</v>
      </c>
      <c r="F280" s="135">
        <f>F66</f>
        <v>0</v>
      </c>
      <c r="G280" s="8"/>
      <c r="H280" s="8"/>
      <c r="I280" s="8"/>
    </row>
    <row r="281" spans="1:9" ht="18" customHeight="1" thickBot="1" x14ac:dyDescent="0.35">
      <c r="A281" s="2"/>
      <c r="B281" s="189" t="s">
        <v>19</v>
      </c>
      <c r="E281" s="60" t="s">
        <v>190</v>
      </c>
      <c r="F281" s="135">
        <f>F126</f>
        <v>0</v>
      </c>
      <c r="G281" s="8"/>
      <c r="H281" s="8"/>
      <c r="I281" s="8"/>
    </row>
    <row r="282" spans="1:9" ht="18" customHeight="1" thickBot="1" x14ac:dyDescent="0.35">
      <c r="A282" s="2"/>
      <c r="B282" s="189" t="s">
        <v>46</v>
      </c>
      <c r="E282" s="60" t="s">
        <v>190</v>
      </c>
      <c r="F282" s="135">
        <f>F136</f>
        <v>0</v>
      </c>
      <c r="G282" s="8"/>
      <c r="H282" s="8"/>
      <c r="I282" s="8"/>
    </row>
    <row r="283" spans="1:9" ht="18" customHeight="1" thickBot="1" x14ac:dyDescent="0.35">
      <c r="A283" s="2"/>
      <c r="B283" s="189" t="s">
        <v>48</v>
      </c>
      <c r="E283" s="60" t="s">
        <v>190</v>
      </c>
      <c r="F283" s="135">
        <f>F154</f>
        <v>0</v>
      </c>
      <c r="G283" s="8"/>
      <c r="H283" s="8"/>
      <c r="I283" s="8"/>
    </row>
    <row r="284" spans="1:9" ht="18" customHeight="1" thickBot="1" x14ac:dyDescent="0.35">
      <c r="A284" s="2"/>
      <c r="B284" s="200" t="s">
        <v>49</v>
      </c>
      <c r="C284" s="200"/>
      <c r="E284" s="60" t="s">
        <v>190</v>
      </c>
      <c r="F284" s="135">
        <f>F182</f>
        <v>0</v>
      </c>
      <c r="G284" s="8"/>
      <c r="H284" s="8"/>
      <c r="I284" s="8"/>
    </row>
    <row r="285" spans="1:9" ht="18" customHeight="1" thickBot="1" x14ac:dyDescent="0.35">
      <c r="A285" s="2"/>
      <c r="B285" s="189" t="s">
        <v>54</v>
      </c>
      <c r="E285" s="60" t="s">
        <v>190</v>
      </c>
      <c r="F285" s="135">
        <f>F209</f>
        <v>0</v>
      </c>
      <c r="G285" s="8"/>
      <c r="H285" s="8"/>
      <c r="I285" s="8"/>
    </row>
    <row r="286" spans="1:9" ht="18" customHeight="1" thickBot="1" x14ac:dyDescent="0.35">
      <c r="A286" s="2"/>
      <c r="B286" s="189" t="s">
        <v>93</v>
      </c>
      <c r="E286" s="60" t="s">
        <v>190</v>
      </c>
      <c r="F286" s="135">
        <f>F214</f>
        <v>0</v>
      </c>
      <c r="G286" s="8"/>
      <c r="H286" s="8"/>
      <c r="I286" s="8"/>
    </row>
    <row r="287" spans="1:9" ht="18" customHeight="1" thickBot="1" x14ac:dyDescent="0.35">
      <c r="A287" s="2"/>
      <c r="B287" s="189" t="s">
        <v>102</v>
      </c>
      <c r="E287" s="60" t="s">
        <v>190</v>
      </c>
      <c r="F287" s="135">
        <f>F228</f>
        <v>0</v>
      </c>
      <c r="G287" s="8"/>
      <c r="H287" s="8"/>
      <c r="I287" s="8"/>
    </row>
    <row r="288" spans="1:9" ht="18" customHeight="1" thickBot="1" x14ac:dyDescent="0.35">
      <c r="A288" s="2"/>
      <c r="B288" s="189" t="s">
        <v>104</v>
      </c>
      <c r="E288" s="60" t="s">
        <v>190</v>
      </c>
      <c r="F288" s="135">
        <f>F265</f>
        <v>0</v>
      </c>
      <c r="G288" s="8"/>
      <c r="H288" s="8"/>
      <c r="I288" s="8"/>
    </row>
    <row r="289" spans="1:9" ht="18" customHeight="1" thickBot="1" x14ac:dyDescent="0.35">
      <c r="A289" s="2"/>
      <c r="B289" s="189" t="s">
        <v>106</v>
      </c>
      <c r="F289" s="135">
        <f>F270</f>
        <v>0</v>
      </c>
      <c r="G289" s="8"/>
      <c r="H289" s="8"/>
      <c r="I289" s="8"/>
    </row>
    <row r="290" spans="1:9" ht="18" customHeight="1" thickBot="1" x14ac:dyDescent="0.35">
      <c r="A290" s="2"/>
      <c r="B290" s="189" t="s">
        <v>107</v>
      </c>
      <c r="F290" s="135">
        <f>F275</f>
        <v>0</v>
      </c>
      <c r="G290" s="8"/>
      <c r="H290" s="8"/>
      <c r="I290" s="8"/>
    </row>
    <row r="291" spans="1:9" ht="18" customHeight="1" thickBot="1" x14ac:dyDescent="0.35">
      <c r="A291" s="2"/>
      <c r="B291" s="189"/>
      <c r="F291" s="134"/>
      <c r="G291" s="8"/>
      <c r="H291" s="8"/>
      <c r="I291" s="8"/>
    </row>
    <row r="292" spans="1:9" s="124" customFormat="1" ht="18" customHeight="1" x14ac:dyDescent="0.2">
      <c r="A292" s="190"/>
      <c r="B292" s="191" t="s">
        <v>352</v>
      </c>
      <c r="C292" s="144"/>
      <c r="D292" s="145"/>
      <c r="E292" s="146"/>
      <c r="F292" s="147">
        <f>SUM(F280:F290)</f>
        <v>0</v>
      </c>
      <c r="G292" s="8"/>
      <c r="H292" s="8"/>
      <c r="I292" s="8"/>
    </row>
    <row r="293" spans="1:9" ht="18" customHeight="1" x14ac:dyDescent="0.3">
      <c r="A293" s="192"/>
      <c r="B293" s="189" t="s">
        <v>21</v>
      </c>
      <c r="F293" s="148">
        <f>0.25*F292</f>
        <v>0</v>
      </c>
      <c r="G293" s="8"/>
      <c r="H293" s="8"/>
      <c r="I293" s="8"/>
    </row>
    <row r="294" spans="1:9" ht="18" customHeight="1" x14ac:dyDescent="0.3">
      <c r="A294" s="192"/>
      <c r="B294" s="131"/>
      <c r="F294" s="149"/>
      <c r="G294" s="4"/>
      <c r="H294" s="4"/>
      <c r="I294" s="4"/>
    </row>
    <row r="295" spans="1:9" ht="18" customHeight="1" thickBot="1" x14ac:dyDescent="0.35">
      <c r="A295" s="193"/>
      <c r="B295" s="194" t="s">
        <v>353</v>
      </c>
      <c r="C295" s="150"/>
      <c r="D295" s="151"/>
      <c r="E295" s="152"/>
      <c r="F295" s="153">
        <f>SUM(F292:F293)</f>
        <v>0</v>
      </c>
      <c r="G295" s="8"/>
      <c r="H295" s="8"/>
      <c r="I295" s="8"/>
    </row>
    <row r="296" spans="1:9" ht="18" customHeight="1" x14ac:dyDescent="0.3">
      <c r="A296" s="195"/>
      <c r="B296" s="196"/>
      <c r="C296" s="154"/>
      <c r="D296" s="155"/>
      <c r="E296" s="156"/>
      <c r="F296" s="157"/>
    </row>
    <row r="297" spans="1:9" ht="37.950000000000003" customHeight="1" x14ac:dyDescent="0.3">
      <c r="A297" s="61"/>
      <c r="B297" s="197" t="s">
        <v>211</v>
      </c>
      <c r="C297" s="158"/>
      <c r="D297" s="159"/>
      <c r="E297" s="134" t="s">
        <v>191</v>
      </c>
      <c r="F297" s="188">
        <f>F295*0.03</f>
        <v>0</v>
      </c>
      <c r="G297" s="8"/>
      <c r="H297" s="8"/>
      <c r="I297" s="8"/>
    </row>
    <row r="298" spans="1:9" ht="18" customHeight="1" x14ac:dyDescent="0.3">
      <c r="A298" s="61"/>
      <c r="B298" s="198"/>
      <c r="C298" s="160"/>
      <c r="D298" s="159"/>
      <c r="E298" s="158"/>
      <c r="F298" s="158"/>
      <c r="G298" s="8"/>
      <c r="H298" s="8"/>
      <c r="I298" s="8"/>
    </row>
    <row r="299" spans="1:9" ht="18" customHeight="1" x14ac:dyDescent="0.3">
      <c r="A299" s="61"/>
      <c r="B299" s="199" t="s">
        <v>43</v>
      </c>
      <c r="C299" s="161"/>
      <c r="D299" s="159"/>
      <c r="E299" s="134" t="s">
        <v>191</v>
      </c>
      <c r="F299" s="188">
        <f>SUM(F295:F297)</f>
        <v>0</v>
      </c>
    </row>
    <row r="300" spans="1:9" ht="18" customHeight="1" x14ac:dyDescent="0.3">
      <c r="A300" s="26"/>
      <c r="G300" s="8"/>
      <c r="H300" s="8"/>
      <c r="I300" s="8"/>
    </row>
    <row r="301" spans="1:9" x14ac:dyDescent="0.3">
      <c r="A301" s="26"/>
    </row>
    <row r="302" spans="1:9" x14ac:dyDescent="0.3">
      <c r="A302" s="26"/>
      <c r="B302" s="20" t="s">
        <v>212</v>
      </c>
    </row>
    <row r="303" spans="1:9" x14ac:dyDescent="0.3">
      <c r="A303" s="26"/>
      <c r="B303" s="20" t="s">
        <v>201</v>
      </c>
    </row>
    <row r="304" spans="1:9" x14ac:dyDescent="0.3">
      <c r="A304" s="26"/>
    </row>
    <row r="305" spans="1:1" x14ac:dyDescent="0.3">
      <c r="A305" s="26"/>
    </row>
    <row r="306" spans="1:1" x14ac:dyDescent="0.3">
      <c r="A306" s="26"/>
    </row>
    <row r="307" spans="1:1" x14ac:dyDescent="0.3">
      <c r="A307" s="26"/>
    </row>
    <row r="308" spans="1:1" x14ac:dyDescent="0.3">
      <c r="A308" s="26"/>
    </row>
  </sheetData>
  <mergeCells count="1">
    <mergeCell ref="B284:C284"/>
  </mergeCells>
  <pageMargins left="0.25" right="0.25" top="0.75" bottom="0.75" header="0.3" footer="0.3"/>
  <pageSetup paperSize="9" scale="91" fitToWidth="0" fitToHeight="0" orientation="portrait" r:id="rId1"/>
  <rowBreaks count="1" manualBreakCount="1">
    <brk id="27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0"/>
  <sheetViews>
    <sheetView tabSelected="1" topLeftCell="A176" zoomScale="70" zoomScaleNormal="70" zoomScaleSheetLayoutView="85" workbookViewId="0">
      <selection activeCell="F171" sqref="F171"/>
    </sheetView>
  </sheetViews>
  <sheetFormatPr defaultColWidth="9.109375" defaultRowHeight="13.2" x14ac:dyDescent="0.3"/>
  <cols>
    <col min="1" max="1" width="5.77734375" style="26" customWidth="1"/>
    <col min="2" max="2" width="64.21875" style="20" customWidth="1"/>
    <col min="3" max="3" width="8" style="60" customWidth="1"/>
    <col min="4" max="4" width="7.88671875" style="60" customWidth="1"/>
    <col min="5" max="5" width="8.33203125" style="88" customWidth="1"/>
    <col min="6" max="6" width="13.5546875" style="60" customWidth="1"/>
    <col min="7" max="16384" width="9.109375" style="2"/>
  </cols>
  <sheetData>
    <row r="1" spans="2:6" x14ac:dyDescent="0.3">
      <c r="D1" s="61"/>
      <c r="F1" s="61"/>
    </row>
    <row r="2" spans="2:6" ht="17.399999999999999" x14ac:dyDescent="0.3">
      <c r="B2" s="27" t="s">
        <v>192</v>
      </c>
      <c r="D2" s="61"/>
    </row>
    <row r="3" spans="2:6" ht="16.8" x14ac:dyDescent="0.3">
      <c r="B3" s="28" t="s">
        <v>193</v>
      </c>
      <c r="D3" s="61"/>
    </row>
    <row r="4" spans="2:6" ht="16.8" x14ac:dyDescent="0.3">
      <c r="B4" s="28" t="s">
        <v>204</v>
      </c>
      <c r="D4" s="61"/>
    </row>
    <row r="5" spans="2:6" ht="16.8" x14ac:dyDescent="0.3">
      <c r="B5" s="28" t="s">
        <v>194</v>
      </c>
      <c r="D5" s="61"/>
    </row>
    <row r="6" spans="2:6" ht="16.8" x14ac:dyDescent="0.3">
      <c r="B6" s="28" t="s">
        <v>213</v>
      </c>
      <c r="D6" s="61"/>
    </row>
    <row r="7" spans="2:6" ht="16.8" x14ac:dyDescent="0.3">
      <c r="B7" s="28" t="s">
        <v>214</v>
      </c>
      <c r="D7" s="61"/>
    </row>
    <row r="8" spans="2:6" ht="16.8" x14ac:dyDescent="0.3">
      <c r="B8" s="28" t="s">
        <v>215</v>
      </c>
      <c r="D8" s="61"/>
    </row>
    <row r="9" spans="2:6" x14ac:dyDescent="0.3">
      <c r="D9" s="61"/>
    </row>
    <row r="10" spans="2:6" x14ac:dyDescent="0.3">
      <c r="D10" s="61"/>
    </row>
    <row r="11" spans="2:6" x14ac:dyDescent="0.3">
      <c r="D11" s="61"/>
    </row>
    <row r="12" spans="2:6" ht="17.399999999999999" x14ac:dyDescent="0.3">
      <c r="B12" s="27" t="s">
        <v>195</v>
      </c>
      <c r="D12" s="61"/>
    </row>
    <row r="13" spans="2:6" ht="16.8" x14ac:dyDescent="0.3">
      <c r="B13" s="28" t="s">
        <v>343</v>
      </c>
      <c r="D13" s="61"/>
    </row>
    <row r="14" spans="2:6" ht="16.8" x14ac:dyDescent="0.3">
      <c r="B14" s="28" t="s">
        <v>205</v>
      </c>
      <c r="D14" s="61"/>
    </row>
    <row r="15" spans="2:6" ht="16.8" x14ac:dyDescent="0.3">
      <c r="B15" s="28" t="s">
        <v>207</v>
      </c>
      <c r="D15" s="61"/>
    </row>
    <row r="16" spans="2:6" ht="16.8" x14ac:dyDescent="0.3">
      <c r="B16" s="28" t="s">
        <v>208</v>
      </c>
      <c r="D16" s="61"/>
    </row>
    <row r="17" spans="2:4" x14ac:dyDescent="0.3">
      <c r="D17" s="61"/>
    </row>
    <row r="18" spans="2:4" x14ac:dyDescent="0.3">
      <c r="D18" s="61"/>
    </row>
    <row r="19" spans="2:4" x14ac:dyDescent="0.3">
      <c r="D19" s="61"/>
    </row>
    <row r="20" spans="2:4" x14ac:dyDescent="0.3">
      <c r="D20" s="61"/>
    </row>
    <row r="21" spans="2:4" ht="46.8" x14ac:dyDescent="0.3">
      <c r="B21" s="62" t="s">
        <v>344</v>
      </c>
      <c r="D21" s="61"/>
    </row>
    <row r="22" spans="2:4" ht="23.4" x14ac:dyDescent="0.3">
      <c r="B22" s="62"/>
      <c r="D22" s="61"/>
    </row>
    <row r="23" spans="2:4" x14ac:dyDescent="0.3">
      <c r="D23" s="61"/>
    </row>
    <row r="24" spans="2:4" x14ac:dyDescent="0.3">
      <c r="D24" s="61"/>
    </row>
    <row r="25" spans="2:4" ht="17.399999999999999" x14ac:dyDescent="0.3">
      <c r="B25" s="27" t="s">
        <v>345</v>
      </c>
      <c r="D25" s="61"/>
    </row>
    <row r="26" spans="2:4" ht="16.8" x14ac:dyDescent="0.3">
      <c r="B26" s="28"/>
      <c r="D26" s="61"/>
    </row>
    <row r="27" spans="2:4" ht="17.399999999999999" x14ac:dyDescent="0.3">
      <c r="B27" s="28" t="s">
        <v>346</v>
      </c>
      <c r="D27" s="61"/>
    </row>
    <row r="28" spans="2:4" ht="16.8" x14ac:dyDescent="0.3">
      <c r="B28" s="28"/>
      <c r="D28" s="61"/>
    </row>
    <row r="29" spans="2:4" ht="16.8" x14ac:dyDescent="0.3">
      <c r="B29" s="28"/>
      <c r="D29" s="61"/>
    </row>
    <row r="30" spans="2:4" ht="16.8" x14ac:dyDescent="0.3">
      <c r="B30" s="28"/>
      <c r="D30" s="61"/>
    </row>
    <row r="31" spans="2:4" ht="17.399999999999999" x14ac:dyDescent="0.3">
      <c r="B31" s="28" t="s">
        <v>197</v>
      </c>
      <c r="D31" s="61"/>
    </row>
    <row r="32" spans="2:4" ht="16.8" x14ac:dyDescent="0.3">
      <c r="B32" s="28"/>
      <c r="D32" s="61"/>
    </row>
    <row r="33" spans="2:4" ht="17.399999999999999" x14ac:dyDescent="0.3">
      <c r="B33" s="27" t="s">
        <v>198</v>
      </c>
      <c r="D33" s="61"/>
    </row>
    <row r="34" spans="2:4" ht="16.8" x14ac:dyDescent="0.3">
      <c r="B34" s="28" t="s">
        <v>199</v>
      </c>
      <c r="D34" s="61"/>
    </row>
    <row r="35" spans="2:4" ht="16.8" x14ac:dyDescent="0.3">
      <c r="B35" s="28"/>
      <c r="D35" s="61"/>
    </row>
    <row r="36" spans="2:4" ht="16.8" x14ac:dyDescent="0.3">
      <c r="B36" s="28"/>
      <c r="D36" s="61"/>
    </row>
    <row r="37" spans="2:4" ht="17.399999999999999" x14ac:dyDescent="0.3">
      <c r="B37" s="27" t="s">
        <v>200</v>
      </c>
      <c r="D37" s="61"/>
    </row>
    <row r="38" spans="2:4" ht="16.8" x14ac:dyDescent="0.3">
      <c r="B38" s="28" t="s">
        <v>201</v>
      </c>
      <c r="D38" s="61"/>
    </row>
    <row r="39" spans="2:4" ht="16.8" x14ac:dyDescent="0.3">
      <c r="B39" s="28"/>
      <c r="D39" s="61"/>
    </row>
    <row r="40" spans="2:4" ht="16.8" x14ac:dyDescent="0.3">
      <c r="B40" s="28"/>
      <c r="D40" s="61"/>
    </row>
    <row r="41" spans="2:4" ht="16.8" x14ac:dyDescent="0.3">
      <c r="B41" s="29" t="s">
        <v>347</v>
      </c>
      <c r="D41" s="61"/>
    </row>
    <row r="42" spans="2:4" ht="16.8" x14ac:dyDescent="0.3">
      <c r="B42" s="29"/>
      <c r="D42" s="61"/>
    </row>
    <row r="43" spans="2:4" x14ac:dyDescent="0.3">
      <c r="D43" s="61"/>
    </row>
    <row r="44" spans="2:4" x14ac:dyDescent="0.3">
      <c r="D44" s="61"/>
    </row>
    <row r="45" spans="2:4" x14ac:dyDescent="0.3">
      <c r="D45" s="61"/>
    </row>
    <row r="46" spans="2:4" x14ac:dyDescent="0.3">
      <c r="D46" s="61"/>
    </row>
    <row r="47" spans="2:4" x14ac:dyDescent="0.3">
      <c r="D47" s="61"/>
    </row>
    <row r="48" spans="2:4" x14ac:dyDescent="0.3">
      <c r="D48" s="61"/>
    </row>
    <row r="49" spans="1:6" ht="24.6" thickBot="1" x14ac:dyDescent="0.35">
      <c r="A49" s="31" t="s">
        <v>4</v>
      </c>
      <c r="B49" s="63" t="s">
        <v>216</v>
      </c>
      <c r="C49" s="48" t="s">
        <v>217</v>
      </c>
      <c r="D49" s="64" t="s">
        <v>2</v>
      </c>
      <c r="E49" s="64" t="s">
        <v>340</v>
      </c>
      <c r="F49" s="65" t="s">
        <v>3</v>
      </c>
    </row>
    <row r="50" spans="1:6" ht="13.8" thickTop="1" x14ac:dyDescent="0.3">
      <c r="A50" s="32"/>
      <c r="B50" s="66"/>
      <c r="C50" s="49"/>
      <c r="D50" s="67"/>
      <c r="E50" s="67"/>
      <c r="F50" s="68"/>
    </row>
    <row r="51" spans="1:6" x14ac:dyDescent="0.3">
      <c r="A51" s="32" t="s">
        <v>218</v>
      </c>
      <c r="B51" s="43" t="s">
        <v>219</v>
      </c>
      <c r="C51" s="49"/>
      <c r="D51" s="67"/>
      <c r="E51" s="67"/>
      <c r="F51" s="68"/>
    </row>
    <row r="52" spans="1:6" ht="224.4" x14ac:dyDescent="0.3">
      <c r="A52" s="33"/>
      <c r="B52" s="34" t="s">
        <v>220</v>
      </c>
      <c r="C52" s="50" t="s">
        <v>57</v>
      </c>
      <c r="D52" s="51">
        <v>1</v>
      </c>
      <c r="E52" s="71"/>
      <c r="F52" s="76" t="str">
        <f t="shared" ref="F52:F102" si="0">IF(E52&lt;&gt;0,IF(D52&lt;&gt;"",D52*E52,E52),"")</f>
        <v/>
      </c>
    </row>
    <row r="53" spans="1:6" x14ac:dyDescent="0.3">
      <c r="A53" s="33"/>
      <c r="B53" s="34"/>
      <c r="C53" s="50"/>
      <c r="D53" s="51"/>
      <c r="E53" s="89"/>
      <c r="F53" s="76" t="str">
        <f t="shared" si="0"/>
        <v/>
      </c>
    </row>
    <row r="54" spans="1:6" x14ac:dyDescent="0.3">
      <c r="A54" s="32" t="s">
        <v>221</v>
      </c>
      <c r="B54" s="43" t="s">
        <v>222</v>
      </c>
      <c r="C54" s="50"/>
      <c r="D54" s="51"/>
      <c r="E54" s="89"/>
      <c r="F54" s="76" t="str">
        <f t="shared" si="0"/>
        <v/>
      </c>
    </row>
    <row r="55" spans="1:6" ht="92.4" x14ac:dyDescent="0.3">
      <c r="A55" s="32"/>
      <c r="B55" s="34" t="s">
        <v>223</v>
      </c>
      <c r="C55" s="50" t="s">
        <v>57</v>
      </c>
      <c r="D55" s="51">
        <v>1</v>
      </c>
      <c r="E55" s="89"/>
      <c r="F55" s="76" t="str">
        <f t="shared" si="0"/>
        <v/>
      </c>
    </row>
    <row r="56" spans="1:6" x14ac:dyDescent="0.3">
      <c r="A56" s="32"/>
      <c r="B56" s="34"/>
      <c r="C56" s="51"/>
      <c r="D56" s="50"/>
      <c r="E56" s="71"/>
      <c r="F56" s="76" t="str">
        <f t="shared" si="0"/>
        <v/>
      </c>
    </row>
    <row r="57" spans="1:6" x14ac:dyDescent="0.3">
      <c r="A57" s="32" t="s">
        <v>224</v>
      </c>
      <c r="B57" s="43" t="s">
        <v>225</v>
      </c>
      <c r="C57" s="51"/>
      <c r="D57" s="50"/>
      <c r="E57" s="71"/>
      <c r="F57" s="76" t="str">
        <f t="shared" si="0"/>
        <v/>
      </c>
    </row>
    <row r="58" spans="1:6" ht="184.8" x14ac:dyDescent="0.3">
      <c r="A58" s="33"/>
      <c r="B58" s="34" t="s">
        <v>226</v>
      </c>
      <c r="C58" s="51"/>
      <c r="D58" s="51"/>
      <c r="E58" s="71"/>
      <c r="F58" s="76" t="str">
        <f t="shared" si="0"/>
        <v/>
      </c>
    </row>
    <row r="59" spans="1:6" x14ac:dyDescent="0.3">
      <c r="A59" s="33"/>
      <c r="B59" s="35"/>
      <c r="C59" s="52" t="s">
        <v>227</v>
      </c>
      <c r="D59" s="51">
        <v>45</v>
      </c>
      <c r="E59" s="71"/>
      <c r="F59" s="76" t="str">
        <f t="shared" si="0"/>
        <v/>
      </c>
    </row>
    <row r="60" spans="1:6" x14ac:dyDescent="0.3">
      <c r="A60" s="33"/>
      <c r="B60" s="35"/>
      <c r="C60" s="52"/>
      <c r="D60" s="51"/>
      <c r="E60" s="71"/>
      <c r="F60" s="76" t="str">
        <f t="shared" si="0"/>
        <v/>
      </c>
    </row>
    <row r="61" spans="1:6" x14ac:dyDescent="0.3">
      <c r="A61" s="32" t="s">
        <v>228</v>
      </c>
      <c r="B61" s="43" t="s">
        <v>229</v>
      </c>
      <c r="C61" s="49"/>
      <c r="D61" s="67"/>
      <c r="E61" s="67"/>
      <c r="F61" s="76" t="str">
        <f t="shared" si="0"/>
        <v/>
      </c>
    </row>
    <row r="62" spans="1:6" ht="79.2" x14ac:dyDescent="0.3">
      <c r="A62" s="33"/>
      <c r="B62" s="34" t="s">
        <v>230</v>
      </c>
      <c r="C62" s="50" t="s">
        <v>227</v>
      </c>
      <c r="D62" s="51">
        <v>3605</v>
      </c>
      <c r="E62" s="89"/>
      <c r="F62" s="76" t="str">
        <f t="shared" si="0"/>
        <v/>
      </c>
    </row>
    <row r="63" spans="1:6" x14ac:dyDescent="0.3">
      <c r="A63" s="33"/>
      <c r="B63" s="34"/>
      <c r="C63" s="50"/>
      <c r="D63" s="51"/>
      <c r="E63" s="89"/>
      <c r="F63" s="76" t="str">
        <f t="shared" si="0"/>
        <v/>
      </c>
    </row>
    <row r="64" spans="1:6" x14ac:dyDescent="0.3">
      <c r="A64" s="32" t="s">
        <v>231</v>
      </c>
      <c r="B64" s="43" t="s">
        <v>232</v>
      </c>
      <c r="C64" s="51"/>
      <c r="D64" s="50"/>
      <c r="E64" s="71"/>
      <c r="F64" s="76" t="str">
        <f t="shared" si="0"/>
        <v/>
      </c>
    </row>
    <row r="65" spans="1:6" ht="79.2" x14ac:dyDescent="0.3">
      <c r="A65" s="32"/>
      <c r="B65" s="34" t="s">
        <v>233</v>
      </c>
      <c r="C65" s="70" t="s">
        <v>36</v>
      </c>
      <c r="D65" s="50">
        <v>70</v>
      </c>
      <c r="E65" s="71"/>
      <c r="F65" s="76" t="str">
        <f t="shared" si="0"/>
        <v/>
      </c>
    </row>
    <row r="66" spans="1:6" x14ac:dyDescent="0.3">
      <c r="A66" s="36"/>
      <c r="B66" s="50"/>
      <c r="C66" s="50"/>
      <c r="D66" s="50"/>
      <c r="E66" s="71"/>
      <c r="F66" s="76" t="str">
        <f t="shared" si="0"/>
        <v/>
      </c>
    </row>
    <row r="67" spans="1:6" x14ac:dyDescent="0.3">
      <c r="A67" s="32" t="s">
        <v>234</v>
      </c>
      <c r="B67" s="43" t="s">
        <v>235</v>
      </c>
      <c r="C67" s="53"/>
      <c r="D67" s="54"/>
      <c r="E67" s="90"/>
      <c r="F67" s="76" t="str">
        <f t="shared" si="0"/>
        <v/>
      </c>
    </row>
    <row r="68" spans="1:6" ht="66" x14ac:dyDescent="0.3">
      <c r="A68" s="32"/>
      <c r="B68" s="34" t="s">
        <v>236</v>
      </c>
      <c r="C68" s="50" t="s">
        <v>36</v>
      </c>
      <c r="D68" s="50">
        <v>70</v>
      </c>
      <c r="E68" s="71"/>
      <c r="F68" s="76" t="str">
        <f t="shared" si="0"/>
        <v/>
      </c>
    </row>
    <row r="69" spans="1:6" x14ac:dyDescent="0.3">
      <c r="A69" s="36"/>
      <c r="B69" s="50"/>
      <c r="C69" s="54"/>
      <c r="D69" s="54"/>
      <c r="E69" s="90"/>
      <c r="F69" s="76" t="str">
        <f t="shared" si="0"/>
        <v/>
      </c>
    </row>
    <row r="70" spans="1:6" x14ac:dyDescent="0.3">
      <c r="A70" s="32" t="s">
        <v>237</v>
      </c>
      <c r="B70" s="43" t="s">
        <v>238</v>
      </c>
      <c r="C70" s="53"/>
      <c r="D70" s="54"/>
      <c r="E70" s="90"/>
      <c r="F70" s="76" t="str">
        <f t="shared" si="0"/>
        <v/>
      </c>
    </row>
    <row r="71" spans="1:6" ht="79.2" x14ac:dyDescent="0.3">
      <c r="A71" s="32"/>
      <c r="B71" s="34" t="s">
        <v>239</v>
      </c>
      <c r="C71" s="51" t="s">
        <v>36</v>
      </c>
      <c r="D71" s="73">
        <v>70</v>
      </c>
      <c r="E71" s="71"/>
      <c r="F71" s="76" t="str">
        <f t="shared" si="0"/>
        <v/>
      </c>
    </row>
    <row r="72" spans="1:6" x14ac:dyDescent="0.3">
      <c r="A72" s="32"/>
      <c r="B72" s="34"/>
      <c r="C72" s="53"/>
      <c r="D72" s="74"/>
      <c r="E72" s="90"/>
      <c r="F72" s="76" t="str">
        <f t="shared" si="0"/>
        <v/>
      </c>
    </row>
    <row r="73" spans="1:6" x14ac:dyDescent="0.3">
      <c r="A73" s="32" t="s">
        <v>240</v>
      </c>
      <c r="B73" s="43" t="s">
        <v>241</v>
      </c>
      <c r="C73" s="53"/>
      <c r="D73" s="74"/>
      <c r="E73" s="90"/>
      <c r="F73" s="76" t="str">
        <f t="shared" si="0"/>
        <v/>
      </c>
    </row>
    <row r="74" spans="1:6" ht="132" x14ac:dyDescent="0.3">
      <c r="A74" s="32"/>
      <c r="B74" s="34" t="s">
        <v>242</v>
      </c>
      <c r="C74" s="51" t="s">
        <v>36</v>
      </c>
      <c r="D74" s="73">
        <v>70</v>
      </c>
      <c r="E74" s="71"/>
      <c r="F74" s="76" t="str">
        <f t="shared" si="0"/>
        <v/>
      </c>
    </row>
    <row r="75" spans="1:6" x14ac:dyDescent="0.3">
      <c r="A75" s="32"/>
      <c r="B75" s="34"/>
      <c r="C75" s="51"/>
      <c r="D75" s="73"/>
      <c r="E75" s="71"/>
      <c r="F75" s="76" t="str">
        <f t="shared" si="0"/>
        <v/>
      </c>
    </row>
    <row r="76" spans="1:6" x14ac:dyDescent="0.3">
      <c r="A76" s="32" t="s">
        <v>243</v>
      </c>
      <c r="B76" s="43" t="s">
        <v>244</v>
      </c>
      <c r="C76" s="51"/>
      <c r="D76" s="71"/>
      <c r="E76" s="71"/>
      <c r="F76" s="76" t="str">
        <f t="shared" si="0"/>
        <v/>
      </c>
    </row>
    <row r="77" spans="1:6" ht="79.2" x14ac:dyDescent="0.3">
      <c r="A77" s="32"/>
      <c r="B77" s="34" t="s">
        <v>245</v>
      </c>
      <c r="C77" s="51" t="s">
        <v>227</v>
      </c>
      <c r="D77" s="73">
        <v>1960</v>
      </c>
      <c r="E77" s="71"/>
      <c r="F77" s="76" t="str">
        <f t="shared" si="0"/>
        <v/>
      </c>
    </row>
    <row r="78" spans="1:6" x14ac:dyDescent="0.3">
      <c r="A78" s="32"/>
      <c r="B78" s="34"/>
      <c r="C78" s="51"/>
      <c r="D78" s="50"/>
      <c r="E78" s="71"/>
      <c r="F78" s="76" t="str">
        <f t="shared" si="0"/>
        <v/>
      </c>
    </row>
    <row r="79" spans="1:6" x14ac:dyDescent="0.3">
      <c r="A79" s="32" t="s">
        <v>246</v>
      </c>
      <c r="B79" s="43" t="s">
        <v>247</v>
      </c>
      <c r="C79" s="51"/>
      <c r="D79" s="71"/>
      <c r="E79" s="71"/>
      <c r="F79" s="76" t="str">
        <f t="shared" si="0"/>
        <v/>
      </c>
    </row>
    <row r="80" spans="1:6" ht="66" x14ac:dyDescent="0.3">
      <c r="A80" s="32"/>
      <c r="B80" s="34" t="s">
        <v>248</v>
      </c>
      <c r="C80" s="51" t="s">
        <v>227</v>
      </c>
      <c r="D80" s="73">
        <v>113</v>
      </c>
      <c r="E80" s="71"/>
      <c r="F80" s="76" t="str">
        <f t="shared" si="0"/>
        <v/>
      </c>
    </row>
    <row r="81" spans="1:6" x14ac:dyDescent="0.3">
      <c r="A81" s="32"/>
      <c r="B81" s="34"/>
      <c r="C81" s="51"/>
      <c r="D81" s="73"/>
      <c r="E81" s="71"/>
      <c r="F81" s="76" t="str">
        <f t="shared" si="0"/>
        <v/>
      </c>
    </row>
    <row r="82" spans="1:6" x14ac:dyDescent="0.3">
      <c r="A82" s="32" t="s">
        <v>249</v>
      </c>
      <c r="B82" s="43" t="s">
        <v>250</v>
      </c>
      <c r="C82" s="51"/>
      <c r="D82" s="73"/>
      <c r="E82" s="71"/>
      <c r="F82" s="76" t="str">
        <f t="shared" si="0"/>
        <v/>
      </c>
    </row>
    <row r="83" spans="1:6" ht="118.8" x14ac:dyDescent="0.3">
      <c r="A83" s="32"/>
      <c r="B83" s="34" t="s">
        <v>251</v>
      </c>
      <c r="C83" s="37" t="s">
        <v>72</v>
      </c>
      <c r="D83" s="76">
        <v>215</v>
      </c>
      <c r="E83" s="91"/>
      <c r="F83" s="76" t="str">
        <f t="shared" si="0"/>
        <v/>
      </c>
    </row>
    <row r="84" spans="1:6" x14ac:dyDescent="0.3">
      <c r="A84" s="32"/>
      <c r="B84" s="34"/>
      <c r="C84" s="51"/>
      <c r="D84" s="73"/>
      <c r="E84" s="71"/>
      <c r="F84" s="76" t="str">
        <f t="shared" si="0"/>
        <v/>
      </c>
    </row>
    <row r="85" spans="1:6" x14ac:dyDescent="0.3">
      <c r="A85" s="32" t="s">
        <v>252</v>
      </c>
      <c r="B85" s="43" t="s">
        <v>253</v>
      </c>
      <c r="C85" s="51"/>
      <c r="D85" s="73"/>
      <c r="E85" s="90"/>
      <c r="F85" s="76" t="str">
        <f t="shared" si="0"/>
        <v/>
      </c>
    </row>
    <row r="86" spans="1:6" ht="79.2" x14ac:dyDescent="0.3">
      <c r="A86" s="32"/>
      <c r="B86" s="34" t="s">
        <v>254</v>
      </c>
      <c r="C86" s="51" t="s">
        <v>36</v>
      </c>
      <c r="D86" s="73">
        <v>70</v>
      </c>
      <c r="E86" s="71"/>
      <c r="F86" s="76" t="str">
        <f t="shared" si="0"/>
        <v/>
      </c>
    </row>
    <row r="87" spans="1:6" x14ac:dyDescent="0.3">
      <c r="A87" s="32"/>
      <c r="B87" s="34"/>
      <c r="C87" s="51"/>
      <c r="D87" s="73"/>
      <c r="E87" s="90"/>
      <c r="F87" s="76" t="str">
        <f t="shared" si="0"/>
        <v/>
      </c>
    </row>
    <row r="88" spans="1:6" ht="22.8" x14ac:dyDescent="0.3">
      <c r="A88" s="32" t="s">
        <v>255</v>
      </c>
      <c r="B88" s="43" t="s">
        <v>256</v>
      </c>
      <c r="C88" s="51"/>
      <c r="D88" s="73"/>
      <c r="E88" s="90"/>
      <c r="F88" s="76" t="str">
        <f t="shared" si="0"/>
        <v/>
      </c>
    </row>
    <row r="89" spans="1:6" ht="105.6" x14ac:dyDescent="0.3">
      <c r="A89" s="32"/>
      <c r="B89" s="34" t="s">
        <v>257</v>
      </c>
      <c r="C89" s="51" t="s">
        <v>36</v>
      </c>
      <c r="D89" s="73">
        <v>5</v>
      </c>
      <c r="E89" s="71"/>
      <c r="F89" s="76" t="str">
        <f t="shared" si="0"/>
        <v/>
      </c>
    </row>
    <row r="90" spans="1:6" x14ac:dyDescent="0.3">
      <c r="A90" s="32"/>
      <c r="B90" s="34"/>
      <c r="C90" s="51"/>
      <c r="D90" s="50"/>
      <c r="E90" s="71"/>
      <c r="F90" s="76" t="str">
        <f t="shared" si="0"/>
        <v/>
      </c>
    </row>
    <row r="91" spans="1:6" x14ac:dyDescent="0.3">
      <c r="A91" s="32" t="s">
        <v>258</v>
      </c>
      <c r="B91" s="43" t="s">
        <v>259</v>
      </c>
      <c r="C91" s="50"/>
      <c r="D91" s="50"/>
      <c r="E91" s="71"/>
      <c r="F91" s="76" t="str">
        <f t="shared" si="0"/>
        <v/>
      </c>
    </row>
    <row r="92" spans="1:6" ht="105.6" x14ac:dyDescent="0.3">
      <c r="A92" s="32"/>
      <c r="B92" s="34" t="s">
        <v>260</v>
      </c>
      <c r="C92" s="50"/>
      <c r="D92" s="50"/>
      <c r="E92" s="71"/>
      <c r="F92" s="76" t="str">
        <f t="shared" si="0"/>
        <v/>
      </c>
    </row>
    <row r="93" spans="1:6" x14ac:dyDescent="0.3">
      <c r="A93" s="32"/>
      <c r="B93" s="34"/>
      <c r="C93" s="51" t="s">
        <v>227</v>
      </c>
      <c r="D93" s="73">
        <v>4800</v>
      </c>
      <c r="E93" s="71"/>
      <c r="F93" s="76" t="str">
        <f t="shared" si="0"/>
        <v/>
      </c>
    </row>
    <row r="94" spans="1:6" x14ac:dyDescent="0.3">
      <c r="A94" s="32"/>
      <c r="B94" s="34"/>
      <c r="C94" s="51"/>
      <c r="D94" s="50"/>
      <c r="E94" s="71"/>
      <c r="F94" s="76" t="str">
        <f t="shared" si="0"/>
        <v/>
      </c>
    </row>
    <row r="95" spans="1:6" x14ac:dyDescent="0.3">
      <c r="A95" s="32" t="s">
        <v>261</v>
      </c>
      <c r="B95" s="43" t="s">
        <v>262</v>
      </c>
      <c r="C95" s="51"/>
      <c r="D95" s="71"/>
      <c r="E95" s="71"/>
      <c r="F95" s="76" t="str">
        <f t="shared" si="0"/>
        <v/>
      </c>
    </row>
    <row r="96" spans="1:6" ht="66" x14ac:dyDescent="0.3">
      <c r="A96" s="32"/>
      <c r="B96" s="34" t="s">
        <v>263</v>
      </c>
      <c r="C96" s="51" t="s">
        <v>72</v>
      </c>
      <c r="D96" s="73">
        <v>650</v>
      </c>
      <c r="E96" s="71"/>
      <c r="F96" s="76" t="str">
        <f t="shared" si="0"/>
        <v/>
      </c>
    </row>
    <row r="97" spans="1:6" x14ac:dyDescent="0.3">
      <c r="A97" s="32"/>
      <c r="B97" s="34"/>
      <c r="C97" s="51"/>
      <c r="D97" s="73"/>
      <c r="E97" s="71"/>
      <c r="F97" s="76" t="str">
        <f t="shared" si="0"/>
        <v/>
      </c>
    </row>
    <row r="98" spans="1:6" x14ac:dyDescent="0.3">
      <c r="A98" s="32" t="s">
        <v>264</v>
      </c>
      <c r="B98" s="43" t="s">
        <v>265</v>
      </c>
      <c r="C98" s="51"/>
      <c r="D98" s="71"/>
      <c r="E98" s="71"/>
      <c r="F98" s="76" t="str">
        <f t="shared" si="0"/>
        <v/>
      </c>
    </row>
    <row r="99" spans="1:6" ht="66" x14ac:dyDescent="0.3">
      <c r="A99" s="32"/>
      <c r="B99" s="34" t="s">
        <v>266</v>
      </c>
      <c r="C99" s="51" t="s">
        <v>227</v>
      </c>
      <c r="D99" s="73">
        <v>42</v>
      </c>
      <c r="E99" s="71"/>
      <c r="F99" s="76" t="str">
        <f t="shared" si="0"/>
        <v/>
      </c>
    </row>
    <row r="100" spans="1:6" x14ac:dyDescent="0.3">
      <c r="A100" s="32"/>
      <c r="B100" s="34"/>
      <c r="C100" s="51"/>
      <c r="D100" s="73"/>
      <c r="E100" s="71"/>
      <c r="F100" s="76" t="str">
        <f t="shared" si="0"/>
        <v/>
      </c>
    </row>
    <row r="101" spans="1:6" x14ac:dyDescent="0.3">
      <c r="A101" s="32" t="s">
        <v>267</v>
      </c>
      <c r="B101" s="43" t="s">
        <v>268</v>
      </c>
      <c r="C101" s="53"/>
      <c r="D101" s="74"/>
      <c r="E101" s="90"/>
      <c r="F101" s="76" t="str">
        <f t="shared" si="0"/>
        <v/>
      </c>
    </row>
    <row r="102" spans="1:6" ht="132" x14ac:dyDescent="0.3">
      <c r="A102" s="32"/>
      <c r="B102" s="34" t="s">
        <v>269</v>
      </c>
      <c r="C102" s="51" t="s">
        <v>36</v>
      </c>
      <c r="D102" s="73">
        <v>70</v>
      </c>
      <c r="E102" s="71"/>
      <c r="F102" s="76" t="str">
        <f t="shared" si="0"/>
        <v/>
      </c>
    </row>
    <row r="103" spans="1:6" x14ac:dyDescent="0.3">
      <c r="A103" s="32"/>
      <c r="B103" s="34"/>
      <c r="C103" s="51"/>
      <c r="D103" s="73"/>
      <c r="E103" s="71"/>
      <c r="F103" s="69"/>
    </row>
    <row r="104" spans="1:6" x14ac:dyDescent="0.3">
      <c r="A104" s="32"/>
      <c r="B104" s="34"/>
      <c r="C104" s="51"/>
      <c r="D104" s="73"/>
      <c r="E104" s="71"/>
      <c r="F104" s="69"/>
    </row>
    <row r="105" spans="1:6" ht="13.8" thickBot="1" x14ac:dyDescent="0.35">
      <c r="A105" s="38"/>
      <c r="B105" s="44" t="s">
        <v>270</v>
      </c>
      <c r="C105" s="55"/>
      <c r="D105" s="58"/>
      <c r="E105" s="92"/>
      <c r="F105" s="77">
        <f>SUM(F52:F102)</f>
        <v>0</v>
      </c>
    </row>
    <row r="106" spans="1:6" ht="13.8" thickTop="1" x14ac:dyDescent="0.3">
      <c r="A106" s="32"/>
      <c r="B106" s="34"/>
      <c r="C106" s="51"/>
      <c r="D106" s="50"/>
      <c r="E106" s="71"/>
      <c r="F106" s="75"/>
    </row>
    <row r="107" spans="1:6" ht="13.8" thickBot="1" x14ac:dyDescent="0.35">
      <c r="A107" s="39" t="s">
        <v>5</v>
      </c>
      <c r="B107" s="45" t="s">
        <v>271</v>
      </c>
      <c r="C107" s="56" t="s">
        <v>217</v>
      </c>
      <c r="D107" s="78" t="s">
        <v>2</v>
      </c>
      <c r="E107" s="78"/>
      <c r="F107" s="79" t="s">
        <v>3</v>
      </c>
    </row>
    <row r="108" spans="1:6" ht="13.8" thickTop="1" x14ac:dyDescent="0.3">
      <c r="A108" s="32"/>
      <c r="B108" s="34"/>
      <c r="C108" s="51"/>
      <c r="D108" s="50"/>
      <c r="E108" s="71"/>
      <c r="F108" s="75"/>
    </row>
    <row r="109" spans="1:6" x14ac:dyDescent="0.3">
      <c r="A109" s="32" t="s">
        <v>272</v>
      </c>
      <c r="B109" s="46" t="s">
        <v>273</v>
      </c>
      <c r="C109" s="50"/>
      <c r="D109" s="71"/>
      <c r="E109" s="71"/>
      <c r="F109" s="69"/>
    </row>
    <row r="110" spans="1:6" ht="79.2" x14ac:dyDescent="0.3">
      <c r="A110" s="32" t="s">
        <v>274</v>
      </c>
      <c r="B110" s="34" t="s">
        <v>275</v>
      </c>
      <c r="C110" s="51" t="s">
        <v>72</v>
      </c>
      <c r="D110" s="71">
        <v>1</v>
      </c>
      <c r="E110" s="71"/>
      <c r="F110" s="76" t="str">
        <f t="shared" ref="F110" si="1">IF(E110&lt;&gt;0,IF(D110&lt;&gt;"",D110*E110,E110),"")</f>
        <v/>
      </c>
    </row>
    <row r="111" spans="1:6" ht="52.8" x14ac:dyDescent="0.3">
      <c r="A111" s="32" t="s">
        <v>276</v>
      </c>
      <c r="B111" s="34" t="s">
        <v>277</v>
      </c>
      <c r="C111" s="51" t="s">
        <v>278</v>
      </c>
      <c r="D111" s="71">
        <v>110</v>
      </c>
      <c r="E111" s="71"/>
      <c r="F111" s="76" t="str">
        <f t="shared" ref="F111" si="2">IF(E111&lt;&gt;0,IF(D111&lt;&gt;"",D111*E111,E111),"")</f>
        <v/>
      </c>
    </row>
    <row r="112" spans="1:6" x14ac:dyDescent="0.3">
      <c r="A112" s="32"/>
      <c r="B112" s="34"/>
      <c r="C112" s="51"/>
      <c r="D112" s="71"/>
      <c r="E112" s="71"/>
      <c r="F112" s="69"/>
    </row>
    <row r="113" spans="1:6" ht="13.8" thickBot="1" x14ac:dyDescent="0.35">
      <c r="A113" s="38"/>
      <c r="B113" s="44" t="s">
        <v>279</v>
      </c>
      <c r="C113" s="55"/>
      <c r="D113" s="58"/>
      <c r="E113" s="92"/>
      <c r="F113" s="77">
        <f>SUM(F110:F111)</f>
        <v>0</v>
      </c>
    </row>
    <row r="114" spans="1:6" ht="13.8" thickTop="1" x14ac:dyDescent="0.3">
      <c r="A114" s="32"/>
      <c r="B114" s="34"/>
      <c r="C114" s="51"/>
      <c r="D114" s="50"/>
      <c r="E114" s="71"/>
      <c r="F114" s="75"/>
    </row>
    <row r="115" spans="1:6" ht="13.8" thickBot="1" x14ac:dyDescent="0.35">
      <c r="A115" s="40" t="s">
        <v>6</v>
      </c>
      <c r="B115" s="47" t="s">
        <v>280</v>
      </c>
      <c r="C115" s="56" t="s">
        <v>217</v>
      </c>
      <c r="D115" s="78" t="s">
        <v>2</v>
      </c>
      <c r="E115" s="78"/>
      <c r="F115" s="79" t="s">
        <v>3</v>
      </c>
    </row>
    <row r="116" spans="1:6" ht="13.8" thickTop="1" x14ac:dyDescent="0.3">
      <c r="A116" s="32"/>
      <c r="B116" s="50"/>
      <c r="C116" s="51"/>
      <c r="D116" s="50"/>
      <c r="E116" s="71"/>
      <c r="F116" s="69"/>
    </row>
    <row r="117" spans="1:6" ht="22.8" x14ac:dyDescent="0.3">
      <c r="A117" s="32" t="s">
        <v>281</v>
      </c>
      <c r="B117" s="43" t="s">
        <v>282</v>
      </c>
      <c r="C117" s="50"/>
      <c r="D117" s="50"/>
      <c r="E117" s="71"/>
      <c r="F117" s="69"/>
    </row>
    <row r="118" spans="1:6" ht="158.4" x14ac:dyDescent="0.3">
      <c r="A118" s="32"/>
      <c r="B118" s="34" t="s">
        <v>283</v>
      </c>
      <c r="C118" s="51"/>
      <c r="D118" s="50"/>
      <c r="E118" s="71"/>
      <c r="F118" s="76" t="str">
        <f t="shared" ref="F118:F150" si="3">IF(E118&lt;&gt;0,IF(D118&lt;&gt;"",D118*E118,E118),"")</f>
        <v/>
      </c>
    </row>
    <row r="119" spans="1:6" x14ac:dyDescent="0.3">
      <c r="A119" s="32"/>
      <c r="B119" s="41" t="s">
        <v>284</v>
      </c>
      <c r="C119" s="51" t="s">
        <v>227</v>
      </c>
      <c r="D119" s="50">
        <v>73</v>
      </c>
      <c r="E119" s="71"/>
      <c r="F119" s="76" t="str">
        <f t="shared" si="3"/>
        <v/>
      </c>
    </row>
    <row r="120" spans="1:6" x14ac:dyDescent="0.3">
      <c r="A120" s="32"/>
      <c r="B120" s="41" t="s">
        <v>285</v>
      </c>
      <c r="C120" s="51" t="s">
        <v>227</v>
      </c>
      <c r="D120" s="50">
        <v>3760</v>
      </c>
      <c r="E120" s="71"/>
      <c r="F120" s="76" t="str">
        <f t="shared" si="3"/>
        <v/>
      </c>
    </row>
    <row r="121" spans="1:6" x14ac:dyDescent="0.3">
      <c r="A121" s="32"/>
      <c r="B121" s="41"/>
      <c r="C121" s="51"/>
      <c r="D121" s="50"/>
      <c r="E121" s="71"/>
      <c r="F121" s="76" t="str">
        <f t="shared" si="3"/>
        <v/>
      </c>
    </row>
    <row r="122" spans="1:6" x14ac:dyDescent="0.3">
      <c r="A122" s="32" t="s">
        <v>286</v>
      </c>
      <c r="B122" s="43" t="s">
        <v>287</v>
      </c>
      <c r="C122" s="51"/>
      <c r="D122" s="50"/>
      <c r="E122" s="71"/>
      <c r="F122" s="76" t="str">
        <f t="shared" si="3"/>
        <v/>
      </c>
    </row>
    <row r="123" spans="1:6" ht="277.2" x14ac:dyDescent="0.3">
      <c r="A123" s="32"/>
      <c r="B123" s="34" t="s">
        <v>288</v>
      </c>
      <c r="C123" s="51"/>
      <c r="D123" s="50"/>
      <c r="E123" s="71"/>
      <c r="F123" s="76" t="str">
        <f t="shared" si="3"/>
        <v/>
      </c>
    </row>
    <row r="124" spans="1:6" x14ac:dyDescent="0.3">
      <c r="A124" s="32"/>
      <c r="B124" s="50"/>
      <c r="C124" s="51" t="s">
        <v>289</v>
      </c>
      <c r="D124" s="50">
        <v>155</v>
      </c>
      <c r="E124" s="71"/>
      <c r="F124" s="76" t="str">
        <f t="shared" si="3"/>
        <v/>
      </c>
    </row>
    <row r="125" spans="1:6" x14ac:dyDescent="0.3">
      <c r="A125" s="32" t="s">
        <v>290</v>
      </c>
      <c r="B125" s="43" t="s">
        <v>291</v>
      </c>
      <c r="C125" s="50"/>
      <c r="D125" s="50"/>
      <c r="E125" s="71"/>
      <c r="F125" s="76" t="str">
        <f t="shared" si="3"/>
        <v/>
      </c>
    </row>
    <row r="126" spans="1:6" ht="264" x14ac:dyDescent="0.3">
      <c r="A126" s="32"/>
      <c r="B126" s="34" t="s">
        <v>292</v>
      </c>
      <c r="C126" s="50"/>
      <c r="D126" s="50"/>
      <c r="E126" s="71"/>
      <c r="F126" s="76" t="str">
        <f t="shared" si="3"/>
        <v/>
      </c>
    </row>
    <row r="127" spans="1:6" x14ac:dyDescent="0.3">
      <c r="A127" s="32"/>
      <c r="B127" s="34"/>
      <c r="C127" s="51" t="s">
        <v>289</v>
      </c>
      <c r="D127" s="50">
        <v>290</v>
      </c>
      <c r="E127" s="71"/>
      <c r="F127" s="76" t="str">
        <f t="shared" si="3"/>
        <v/>
      </c>
    </row>
    <row r="128" spans="1:6" x14ac:dyDescent="0.3">
      <c r="A128" s="32"/>
      <c r="B128" s="34"/>
      <c r="C128" s="51"/>
      <c r="D128" s="50"/>
      <c r="E128" s="71"/>
      <c r="F128" s="76" t="str">
        <f t="shared" si="3"/>
        <v/>
      </c>
    </row>
    <row r="129" spans="1:6" x14ac:dyDescent="0.3">
      <c r="A129" s="32" t="s">
        <v>293</v>
      </c>
      <c r="B129" s="43" t="s">
        <v>294</v>
      </c>
      <c r="C129" s="50"/>
      <c r="D129" s="50"/>
      <c r="E129" s="71"/>
      <c r="F129" s="76" t="str">
        <f t="shared" si="3"/>
        <v/>
      </c>
    </row>
    <row r="130" spans="1:6" ht="132" x14ac:dyDescent="0.3">
      <c r="A130" s="42" t="s">
        <v>295</v>
      </c>
      <c r="B130" s="34" t="s">
        <v>296</v>
      </c>
      <c r="C130" s="51"/>
      <c r="D130" s="50"/>
      <c r="E130" s="71"/>
      <c r="F130" s="76" t="str">
        <f t="shared" si="3"/>
        <v/>
      </c>
    </row>
    <row r="131" spans="1:6" x14ac:dyDescent="0.3">
      <c r="A131" s="42"/>
      <c r="B131" s="34" t="s">
        <v>297</v>
      </c>
      <c r="C131" s="51" t="s">
        <v>227</v>
      </c>
      <c r="D131" s="50">
        <v>78</v>
      </c>
      <c r="E131" s="71"/>
      <c r="F131" s="76" t="str">
        <f t="shared" si="3"/>
        <v/>
      </c>
    </row>
    <row r="132" spans="1:6" x14ac:dyDescent="0.3">
      <c r="A132" s="42"/>
      <c r="B132" s="41" t="s">
        <v>284</v>
      </c>
      <c r="C132" s="51" t="s">
        <v>227</v>
      </c>
      <c r="D132" s="50">
        <v>73</v>
      </c>
      <c r="E132" s="71"/>
      <c r="F132" s="76" t="str">
        <f t="shared" si="3"/>
        <v/>
      </c>
    </row>
    <row r="133" spans="1:6" x14ac:dyDescent="0.3">
      <c r="A133" s="42"/>
      <c r="B133" s="41" t="s">
        <v>285</v>
      </c>
      <c r="C133" s="51" t="s">
        <v>227</v>
      </c>
      <c r="D133" s="50">
        <f>3760+500</f>
        <v>4260</v>
      </c>
      <c r="E133" s="71"/>
      <c r="F133" s="76" t="str">
        <f t="shared" si="3"/>
        <v/>
      </c>
    </row>
    <row r="134" spans="1:6" x14ac:dyDescent="0.3">
      <c r="A134" s="42"/>
      <c r="B134" s="41"/>
      <c r="C134" s="51"/>
      <c r="D134" s="50"/>
      <c r="E134" s="71"/>
      <c r="F134" s="76" t="str">
        <f t="shared" si="3"/>
        <v/>
      </c>
    </row>
    <row r="135" spans="1:6" x14ac:dyDescent="0.3">
      <c r="A135" s="32" t="s">
        <v>298</v>
      </c>
      <c r="B135" s="43" t="s">
        <v>299</v>
      </c>
      <c r="C135" s="50"/>
      <c r="D135" s="50"/>
      <c r="E135" s="71"/>
      <c r="F135" s="76" t="str">
        <f t="shared" si="3"/>
        <v/>
      </c>
    </row>
    <row r="136" spans="1:6" ht="79.2" x14ac:dyDescent="0.3">
      <c r="A136" s="32"/>
      <c r="B136" s="34" t="s">
        <v>300</v>
      </c>
      <c r="C136" s="51" t="s">
        <v>227</v>
      </c>
      <c r="D136" s="50">
        <v>4400</v>
      </c>
      <c r="E136" s="71"/>
      <c r="F136" s="76" t="str">
        <f t="shared" si="3"/>
        <v/>
      </c>
    </row>
    <row r="137" spans="1:6" x14ac:dyDescent="0.3">
      <c r="A137" s="32"/>
      <c r="B137" s="50"/>
      <c r="C137" s="50"/>
      <c r="D137" s="50"/>
      <c r="E137" s="71"/>
      <c r="F137" s="76" t="str">
        <f t="shared" si="3"/>
        <v/>
      </c>
    </row>
    <row r="138" spans="1:6" x14ac:dyDescent="0.3">
      <c r="A138" s="32" t="s">
        <v>301</v>
      </c>
      <c r="B138" s="43" t="s">
        <v>302</v>
      </c>
      <c r="C138" s="50"/>
      <c r="D138" s="50"/>
      <c r="E138" s="71"/>
      <c r="F138" s="76" t="str">
        <f t="shared" si="3"/>
        <v/>
      </c>
    </row>
    <row r="139" spans="1:6" ht="250.8" x14ac:dyDescent="0.3">
      <c r="A139" s="32"/>
      <c r="B139" s="34" t="s">
        <v>303</v>
      </c>
      <c r="C139" s="51" t="s">
        <v>289</v>
      </c>
      <c r="D139" s="50">
        <v>78</v>
      </c>
      <c r="E139" s="71"/>
      <c r="F139" s="76" t="str">
        <f t="shared" si="3"/>
        <v/>
      </c>
    </row>
    <row r="140" spans="1:6" x14ac:dyDescent="0.3">
      <c r="A140" s="32"/>
      <c r="B140" s="50"/>
      <c r="C140" s="50"/>
      <c r="D140" s="50"/>
      <c r="E140" s="71"/>
      <c r="F140" s="76" t="str">
        <f t="shared" si="3"/>
        <v/>
      </c>
    </row>
    <row r="141" spans="1:6" ht="14.4" x14ac:dyDescent="0.3">
      <c r="A141" s="32" t="s">
        <v>304</v>
      </c>
      <c r="B141" s="43" t="s">
        <v>305</v>
      </c>
      <c r="C141" s="57"/>
      <c r="D141" s="57"/>
      <c r="E141" s="93"/>
      <c r="F141" s="76" t="str">
        <f t="shared" si="3"/>
        <v/>
      </c>
    </row>
    <row r="142" spans="1:6" ht="132" x14ac:dyDescent="0.3">
      <c r="A142" s="32"/>
      <c r="B142" s="34" t="s">
        <v>306</v>
      </c>
      <c r="C142" s="50" t="s">
        <v>227</v>
      </c>
      <c r="D142" s="71">
        <v>21</v>
      </c>
      <c r="E142" s="71"/>
      <c r="F142" s="76" t="str">
        <f t="shared" si="3"/>
        <v/>
      </c>
    </row>
    <row r="143" spans="1:6" x14ac:dyDescent="0.3">
      <c r="A143" s="32"/>
      <c r="B143" s="50"/>
      <c r="C143" s="50"/>
      <c r="D143" s="50"/>
      <c r="E143" s="71"/>
      <c r="F143" s="76" t="str">
        <f t="shared" si="3"/>
        <v/>
      </c>
    </row>
    <row r="144" spans="1:6" ht="14.4" x14ac:dyDescent="0.3">
      <c r="A144" s="32" t="s">
        <v>307</v>
      </c>
      <c r="B144" s="43" t="s">
        <v>308</v>
      </c>
      <c r="C144" s="57"/>
      <c r="D144" s="57"/>
      <c r="E144" s="93"/>
      <c r="F144" s="76" t="str">
        <f t="shared" si="3"/>
        <v/>
      </c>
    </row>
    <row r="145" spans="1:6" ht="105.6" x14ac:dyDescent="0.3">
      <c r="A145" s="32"/>
      <c r="B145" s="34" t="s">
        <v>309</v>
      </c>
      <c r="C145" s="50" t="s">
        <v>227</v>
      </c>
      <c r="D145" s="71">
        <v>1960</v>
      </c>
      <c r="E145" s="71"/>
      <c r="F145" s="76" t="str">
        <f t="shared" si="3"/>
        <v/>
      </c>
    </row>
    <row r="146" spans="1:6" x14ac:dyDescent="0.3">
      <c r="A146" s="32"/>
      <c r="B146" s="34"/>
      <c r="C146" s="50"/>
      <c r="D146" s="71"/>
      <c r="E146" s="71"/>
      <c r="F146" s="76" t="str">
        <f t="shared" si="3"/>
        <v/>
      </c>
    </row>
    <row r="147" spans="1:6" ht="22.8" x14ac:dyDescent="0.3">
      <c r="A147" s="32" t="s">
        <v>310</v>
      </c>
      <c r="B147" s="43" t="s">
        <v>311</v>
      </c>
      <c r="C147" s="50"/>
      <c r="D147" s="71"/>
      <c r="E147" s="71"/>
      <c r="F147" s="76" t="str">
        <f t="shared" si="3"/>
        <v/>
      </c>
    </row>
    <row r="148" spans="1:6" ht="105.6" x14ac:dyDescent="0.3">
      <c r="A148" s="32"/>
      <c r="B148" s="34" t="s">
        <v>312</v>
      </c>
      <c r="C148" s="50" t="s">
        <v>227</v>
      </c>
      <c r="D148" s="71">
        <v>112</v>
      </c>
      <c r="E148" s="71"/>
      <c r="F148" s="76" t="str">
        <f t="shared" si="3"/>
        <v/>
      </c>
    </row>
    <row r="149" spans="1:6" x14ac:dyDescent="0.3">
      <c r="A149" s="32"/>
      <c r="B149" s="34"/>
      <c r="C149" s="50"/>
      <c r="D149" s="71"/>
      <c r="E149" s="71"/>
      <c r="F149" s="76" t="str">
        <f t="shared" si="3"/>
        <v/>
      </c>
    </row>
    <row r="150" spans="1:6" x14ac:dyDescent="0.3">
      <c r="A150" s="32" t="s">
        <v>313</v>
      </c>
      <c r="B150" s="43" t="s">
        <v>314</v>
      </c>
      <c r="C150" s="50"/>
      <c r="D150" s="71"/>
      <c r="E150" s="71"/>
      <c r="F150" s="76" t="str">
        <f t="shared" si="3"/>
        <v/>
      </c>
    </row>
    <row r="151" spans="1:6" ht="198" x14ac:dyDescent="0.3">
      <c r="A151" s="32"/>
      <c r="B151" s="34" t="s">
        <v>315</v>
      </c>
      <c r="C151" s="81" t="s">
        <v>36</v>
      </c>
      <c r="D151" s="82">
        <v>15</v>
      </c>
      <c r="E151" s="94"/>
      <c r="F151" s="76" t="str">
        <f t="shared" ref="F151" si="4">IF(E151&lt;&gt;0,IF(D151&lt;&gt;"",D151*E151,E151),"")</f>
        <v/>
      </c>
    </row>
    <row r="152" spans="1:6" x14ac:dyDescent="0.3">
      <c r="A152" s="32"/>
      <c r="B152" s="34"/>
      <c r="C152" s="50"/>
      <c r="D152" s="71"/>
      <c r="E152" s="71"/>
      <c r="F152" s="69"/>
    </row>
    <row r="153" spans="1:6" x14ac:dyDescent="0.3">
      <c r="A153" s="32" t="s">
        <v>316</v>
      </c>
      <c r="B153" s="43" t="s">
        <v>317</v>
      </c>
      <c r="C153" s="50"/>
      <c r="D153" s="71"/>
      <c r="E153" s="71"/>
      <c r="F153" s="69"/>
    </row>
    <row r="154" spans="1:6" ht="92.4" x14ac:dyDescent="0.3">
      <c r="A154" s="32"/>
      <c r="B154" s="34" t="s">
        <v>318</v>
      </c>
      <c r="C154" s="50" t="s">
        <v>227</v>
      </c>
      <c r="D154" s="82">
        <v>40</v>
      </c>
      <c r="E154" s="94"/>
      <c r="F154" s="76" t="str">
        <f t="shared" ref="F154" si="5">IF(E154&lt;&gt;0,IF(D154&lt;&gt;"",D154*E154,E154),"")</f>
        <v/>
      </c>
    </row>
    <row r="155" spans="1:6" x14ac:dyDescent="0.3">
      <c r="A155" s="32"/>
      <c r="B155" s="34"/>
      <c r="C155" s="50"/>
      <c r="D155" s="82"/>
      <c r="E155" s="94"/>
      <c r="F155" s="76"/>
    </row>
    <row r="156" spans="1:6" x14ac:dyDescent="0.3">
      <c r="A156" s="32" t="s">
        <v>319</v>
      </c>
      <c r="B156" s="43" t="s">
        <v>320</v>
      </c>
      <c r="C156" s="50"/>
      <c r="D156" s="71"/>
      <c r="E156" s="71"/>
      <c r="F156" s="69"/>
    </row>
    <row r="157" spans="1:6" ht="79.2" x14ac:dyDescent="0.3">
      <c r="A157" s="32"/>
      <c r="B157" s="34" t="s">
        <v>321</v>
      </c>
      <c r="C157" s="50" t="s">
        <v>227</v>
      </c>
      <c r="D157" s="82">
        <v>40</v>
      </c>
      <c r="E157" s="94"/>
      <c r="F157" s="76" t="str">
        <f t="shared" ref="F157" si="6">IF(E157&lt;&gt;0,IF(D157&lt;&gt;"",D157*E157,E157),"")</f>
        <v/>
      </c>
    </row>
    <row r="158" spans="1:6" x14ac:dyDescent="0.3">
      <c r="A158" s="32"/>
      <c r="B158" s="34"/>
      <c r="C158" s="50"/>
      <c r="D158" s="71"/>
      <c r="E158" s="71"/>
      <c r="F158" s="69"/>
    </row>
    <row r="159" spans="1:6" x14ac:dyDescent="0.3">
      <c r="A159" s="32" t="s">
        <v>322</v>
      </c>
      <c r="B159" s="43" t="s">
        <v>323</v>
      </c>
      <c r="C159" s="50"/>
      <c r="D159" s="71"/>
      <c r="E159" s="71"/>
      <c r="F159" s="69"/>
    </row>
    <row r="160" spans="1:6" ht="79.2" x14ac:dyDescent="0.3">
      <c r="A160" s="32"/>
      <c r="B160" s="20" t="s">
        <v>324</v>
      </c>
      <c r="C160" s="50" t="s">
        <v>227</v>
      </c>
      <c r="D160" s="76">
        <v>310</v>
      </c>
      <c r="E160" s="95"/>
      <c r="F160" s="76" t="str">
        <f t="shared" ref="F160" si="7">IF(E160&lt;&gt;0,IF(D160&lt;&gt;"",D160*E160,E160),"")</f>
        <v/>
      </c>
    </row>
    <row r="161" spans="1:6" x14ac:dyDescent="0.3">
      <c r="A161" s="32"/>
      <c r="C161" s="50"/>
      <c r="D161" s="76"/>
      <c r="E161" s="95"/>
      <c r="F161" s="76"/>
    </row>
    <row r="162" spans="1:6" x14ac:dyDescent="0.3">
      <c r="A162" s="32" t="s">
        <v>325</v>
      </c>
      <c r="B162" s="43" t="s">
        <v>326</v>
      </c>
      <c r="C162" s="83"/>
      <c r="D162" s="84"/>
      <c r="E162" s="95"/>
      <c r="F162" s="76"/>
    </row>
    <row r="163" spans="1:6" ht="66" x14ac:dyDescent="0.3">
      <c r="A163" s="32"/>
      <c r="B163" s="20" t="s">
        <v>327</v>
      </c>
      <c r="C163" s="50" t="s">
        <v>227</v>
      </c>
      <c r="D163" s="76">
        <v>4120</v>
      </c>
      <c r="E163" s="95"/>
      <c r="F163" s="76" t="str">
        <f t="shared" ref="F163" si="8">IF(E163&lt;&gt;0,IF(D163&lt;&gt;"",D163*E163,E163),"")</f>
        <v/>
      </c>
    </row>
    <row r="164" spans="1:6" x14ac:dyDescent="0.3">
      <c r="A164" s="32"/>
      <c r="C164" s="50"/>
      <c r="D164" s="76"/>
      <c r="E164" s="95"/>
      <c r="F164" s="76"/>
    </row>
    <row r="165" spans="1:6" x14ac:dyDescent="0.3">
      <c r="A165" s="32" t="s">
        <v>328</v>
      </c>
      <c r="B165" s="43" t="s">
        <v>329</v>
      </c>
      <c r="C165" s="83"/>
      <c r="D165" s="84"/>
      <c r="E165" s="95"/>
      <c r="F165" s="76"/>
    </row>
    <row r="166" spans="1:6" ht="118.8" x14ac:dyDescent="0.3">
      <c r="A166" s="32"/>
      <c r="B166" s="20" t="s">
        <v>330</v>
      </c>
      <c r="C166" s="50" t="s">
        <v>227</v>
      </c>
      <c r="D166" s="76">
        <v>2070</v>
      </c>
      <c r="E166" s="95"/>
      <c r="F166" s="76" t="str">
        <f t="shared" ref="F166:F169" si="9">IF(E166&lt;&gt;0,IF(D166&lt;&gt;"",D166*E166,E166),"")</f>
        <v/>
      </c>
    </row>
    <row r="167" spans="1:6" x14ac:dyDescent="0.3">
      <c r="A167" s="32"/>
      <c r="C167" s="50"/>
      <c r="D167" s="76"/>
      <c r="E167" s="95"/>
      <c r="F167" s="76" t="str">
        <f t="shared" si="9"/>
        <v/>
      </c>
    </row>
    <row r="168" spans="1:6" x14ac:dyDescent="0.3">
      <c r="A168" s="32" t="s">
        <v>331</v>
      </c>
      <c r="B168" s="43" t="s">
        <v>332</v>
      </c>
      <c r="C168" s="54"/>
      <c r="D168" s="53"/>
      <c r="E168" s="90"/>
      <c r="F168" s="76" t="str">
        <f t="shared" si="9"/>
        <v/>
      </c>
    </row>
    <row r="169" spans="1:6" ht="104.4" customHeight="1" x14ac:dyDescent="0.3">
      <c r="A169" s="32"/>
      <c r="B169" s="34" t="s">
        <v>333</v>
      </c>
      <c r="C169" s="50" t="s">
        <v>227</v>
      </c>
      <c r="D169" s="51">
        <v>8500</v>
      </c>
      <c r="E169" s="71"/>
      <c r="F169" s="76" t="str">
        <f t="shared" si="9"/>
        <v/>
      </c>
    </row>
    <row r="170" spans="1:6" x14ac:dyDescent="0.3">
      <c r="A170" s="32" t="s">
        <v>334</v>
      </c>
      <c r="B170" s="43" t="s">
        <v>335</v>
      </c>
      <c r="C170" s="54"/>
      <c r="D170" s="53"/>
      <c r="E170" s="90"/>
      <c r="F170" s="72"/>
    </row>
    <row r="171" spans="1:6" ht="283.2" customHeight="1" x14ac:dyDescent="0.3">
      <c r="B171" s="34" t="s">
        <v>336</v>
      </c>
      <c r="C171" s="50" t="s">
        <v>337</v>
      </c>
      <c r="D171" s="51">
        <v>275</v>
      </c>
      <c r="E171" s="71"/>
      <c r="F171" s="69">
        <f>D171*E171</f>
        <v>0</v>
      </c>
    </row>
    <row r="172" spans="1:6" x14ac:dyDescent="0.3">
      <c r="C172" s="50"/>
      <c r="D172" s="76"/>
      <c r="E172" s="95"/>
      <c r="F172" s="76"/>
    </row>
    <row r="173" spans="1:6" ht="27" thickBot="1" x14ac:dyDescent="0.35">
      <c r="B173" s="58" t="s">
        <v>338</v>
      </c>
      <c r="C173" s="58"/>
      <c r="D173" s="58"/>
      <c r="E173" s="92" t="s">
        <v>341</v>
      </c>
      <c r="F173" s="77">
        <f>SUM(F118:F171)</f>
        <v>0</v>
      </c>
    </row>
    <row r="174" spans="1:6" ht="15" thickTop="1" x14ac:dyDescent="0.3">
      <c r="B174" s="57"/>
      <c r="C174" s="57"/>
      <c r="D174" s="57"/>
      <c r="E174" s="93"/>
      <c r="F174" s="80"/>
    </row>
    <row r="175" spans="1:6" x14ac:dyDescent="0.3">
      <c r="B175" s="50"/>
      <c r="C175" s="50"/>
      <c r="D175" s="50"/>
      <c r="E175" s="71"/>
      <c r="F175" s="69"/>
    </row>
    <row r="176" spans="1:6" x14ac:dyDescent="0.3">
      <c r="B176" s="50" t="s">
        <v>16</v>
      </c>
      <c r="C176" s="50"/>
      <c r="D176" s="50"/>
      <c r="E176" s="71"/>
      <c r="F176" s="69"/>
    </row>
    <row r="177" spans="2:6" x14ac:dyDescent="0.3">
      <c r="B177" s="50"/>
      <c r="C177" s="50"/>
      <c r="D177" s="50"/>
      <c r="E177" s="71"/>
      <c r="F177" s="69"/>
    </row>
    <row r="178" spans="2:6" ht="26.4" x14ac:dyDescent="0.3">
      <c r="B178" s="50" t="str">
        <f>B105</f>
        <v>UKUPNO PRIPREMNIH RADOVA</v>
      </c>
      <c r="C178" s="50"/>
      <c r="D178" s="50"/>
      <c r="E178" s="71" t="s">
        <v>341</v>
      </c>
      <c r="F178" s="69">
        <f>F105</f>
        <v>0</v>
      </c>
    </row>
    <row r="179" spans="2:6" x14ac:dyDescent="0.3">
      <c r="B179" s="50"/>
      <c r="C179" s="50"/>
      <c r="D179" s="50"/>
      <c r="E179" s="71"/>
      <c r="F179" s="69"/>
    </row>
    <row r="180" spans="2:6" ht="26.4" x14ac:dyDescent="0.3">
      <c r="B180" s="34" t="s">
        <v>279</v>
      </c>
      <c r="C180" s="50"/>
      <c r="D180" s="50"/>
      <c r="E180" s="71" t="s">
        <v>341</v>
      </c>
      <c r="F180" s="69">
        <f>F113</f>
        <v>0</v>
      </c>
    </row>
    <row r="181" spans="2:6" x14ac:dyDescent="0.3">
      <c r="B181" s="50"/>
      <c r="C181" s="50"/>
      <c r="D181" s="50"/>
      <c r="E181" s="71"/>
      <c r="F181" s="69"/>
    </row>
    <row r="182" spans="2:6" ht="26.4" x14ac:dyDescent="0.3">
      <c r="B182" s="50" t="str">
        <f>B173</f>
        <v>UKUPNO ZIDARSKIH RADOVA</v>
      </c>
      <c r="C182" s="50"/>
      <c r="D182" s="50"/>
      <c r="E182" s="71" t="s">
        <v>341</v>
      </c>
      <c r="F182" s="69">
        <f>F173</f>
        <v>0</v>
      </c>
    </row>
    <row r="183" spans="2:6" x14ac:dyDescent="0.3">
      <c r="B183" s="59"/>
      <c r="C183" s="59"/>
      <c r="D183" s="59"/>
      <c r="E183" s="96"/>
      <c r="F183" s="85"/>
    </row>
    <row r="184" spans="2:6" x14ac:dyDescent="0.3">
      <c r="B184" s="50"/>
      <c r="C184" s="50"/>
      <c r="D184" s="50"/>
      <c r="E184" s="71"/>
      <c r="F184" s="69"/>
    </row>
    <row r="185" spans="2:6" ht="26.4" x14ac:dyDescent="0.3">
      <c r="B185" s="50" t="s">
        <v>342</v>
      </c>
      <c r="C185" s="50"/>
      <c r="D185" s="50"/>
      <c r="E185" s="71" t="s">
        <v>341</v>
      </c>
      <c r="F185" s="86">
        <f>SUM(F178:F182)</f>
        <v>0</v>
      </c>
    </row>
    <row r="186" spans="2:6" ht="24.6" customHeight="1" x14ac:dyDescent="0.3">
      <c r="B186" s="50" t="s">
        <v>667</v>
      </c>
      <c r="C186" s="50"/>
      <c r="D186" s="87"/>
      <c r="E186" s="71"/>
      <c r="F186" s="69">
        <f>F185*0.25</f>
        <v>0</v>
      </c>
    </row>
    <row r="187" spans="2:6" ht="26.4" x14ac:dyDescent="0.3">
      <c r="B187" s="50" t="s">
        <v>339</v>
      </c>
      <c r="C187" s="50"/>
      <c r="D187" s="50"/>
      <c r="E187" s="71" t="s">
        <v>341</v>
      </c>
      <c r="F187" s="86">
        <f>F185+F186</f>
        <v>0</v>
      </c>
    </row>
    <row r="189" spans="2:6" x14ac:dyDescent="0.3">
      <c r="B189" s="20" t="s">
        <v>212</v>
      </c>
    </row>
    <row r="190" spans="2:6" x14ac:dyDescent="0.3">
      <c r="B190" s="20" t="s">
        <v>201</v>
      </c>
    </row>
  </sheetData>
  <pageMargins left="0.25" right="0.25" top="0.75" bottom="0.75" header="0.3" footer="0.3"/>
  <pageSetup paperSize="9" scale="91"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4"/>
  <sheetViews>
    <sheetView workbookViewId="0">
      <selection activeCell="D24" sqref="D24"/>
    </sheetView>
  </sheetViews>
  <sheetFormatPr defaultRowHeight="14.4" x14ac:dyDescent="0.3"/>
  <cols>
    <col min="2" max="2" width="43.77734375" customWidth="1"/>
    <col min="5" max="5" width="10.33203125" bestFit="1" customWidth="1"/>
  </cols>
  <sheetData>
    <row r="3" spans="1:5" ht="46.8" x14ac:dyDescent="0.3">
      <c r="B3" s="162" t="s">
        <v>354</v>
      </c>
    </row>
    <row r="4" spans="1:5" ht="15" thickBot="1" x14ac:dyDescent="0.35"/>
    <row r="5" spans="1:5" ht="15" thickBot="1" x14ac:dyDescent="0.35">
      <c r="B5" s="19" t="s">
        <v>350</v>
      </c>
      <c r="C5" s="4"/>
      <c r="D5" s="12"/>
      <c r="E5" s="14">
        <f>'troskovnik ENERGETSKA OBNOVA'!F292</f>
        <v>0</v>
      </c>
    </row>
    <row r="6" spans="1:5" ht="15" thickBot="1" x14ac:dyDescent="0.35">
      <c r="A6" s="2"/>
      <c r="B6" s="19" t="s">
        <v>351</v>
      </c>
      <c r="C6" s="4"/>
      <c r="D6" s="12"/>
      <c r="E6" s="14">
        <f>'troskovnik KONSTRUKCIJSKA OBNOV'!F185</f>
        <v>0</v>
      </c>
    </row>
    <row r="7" spans="1:5" ht="15" thickBot="1" x14ac:dyDescent="0.35">
      <c r="A7" s="1"/>
      <c r="B7" s="19"/>
      <c r="C7" s="4"/>
      <c r="D7" s="12"/>
      <c r="E7" s="8"/>
    </row>
    <row r="8" spans="1:5" x14ac:dyDescent="0.3">
      <c r="A8" s="23"/>
      <c r="B8" s="21" t="s">
        <v>352</v>
      </c>
      <c r="C8" s="9"/>
      <c r="D8" s="13"/>
      <c r="E8" s="17">
        <f>SUM(E6+E5)</f>
        <v>0</v>
      </c>
    </row>
    <row r="9" spans="1:5" x14ac:dyDescent="0.3">
      <c r="A9" s="24"/>
      <c r="B9" s="19" t="s">
        <v>21</v>
      </c>
      <c r="C9" s="4"/>
      <c r="D9" s="12"/>
      <c r="E9" s="16">
        <f>0.25*E8</f>
        <v>0</v>
      </c>
    </row>
    <row r="10" spans="1:5" x14ac:dyDescent="0.3">
      <c r="A10" s="24"/>
      <c r="B10" s="20"/>
      <c r="C10" s="4"/>
      <c r="D10" s="12"/>
      <c r="E10" s="15"/>
    </row>
    <row r="11" spans="1:5" ht="15" thickBot="1" x14ac:dyDescent="0.35">
      <c r="A11" s="25"/>
      <c r="B11" s="22" t="s">
        <v>353</v>
      </c>
      <c r="C11" s="10"/>
      <c r="D11" s="11"/>
      <c r="E11" s="18">
        <f>SUM(E8:E9)</f>
        <v>0</v>
      </c>
    </row>
    <row r="13" spans="1:5" x14ac:dyDescent="0.3">
      <c r="B13" s="20" t="s">
        <v>212</v>
      </c>
    </row>
    <row r="14" spans="1:5" x14ac:dyDescent="0.3">
      <c r="B14" s="20" t="s">
        <v>201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419"/>
  <sheetViews>
    <sheetView topLeftCell="A413" workbookViewId="0">
      <selection sqref="A1:B420"/>
    </sheetView>
  </sheetViews>
  <sheetFormatPr defaultRowHeight="13.8" x14ac:dyDescent="0.25"/>
  <cols>
    <col min="1" max="1" width="76.77734375" style="163" customWidth="1"/>
    <col min="2" max="16384" width="8.88671875" style="163"/>
  </cols>
  <sheetData>
    <row r="3" spans="1:1" x14ac:dyDescent="0.25">
      <c r="A3" s="5" t="s">
        <v>355</v>
      </c>
    </row>
    <row r="4" spans="1:1" x14ac:dyDescent="0.25">
      <c r="A4" s="164"/>
    </row>
    <row r="5" spans="1:1" ht="343.2" x14ac:dyDescent="0.25">
      <c r="A5" s="3" t="s">
        <v>22</v>
      </c>
    </row>
    <row r="6" spans="1:1" ht="158.4" x14ac:dyDescent="0.25">
      <c r="A6" s="3" t="s">
        <v>66</v>
      </c>
    </row>
    <row r="7" spans="1:1" x14ac:dyDescent="0.25">
      <c r="A7" s="164"/>
    </row>
    <row r="8" spans="1:1" x14ac:dyDescent="0.25">
      <c r="A8" s="5" t="s">
        <v>23</v>
      </c>
    </row>
    <row r="9" spans="1:1" x14ac:dyDescent="0.25">
      <c r="A9" s="164"/>
    </row>
    <row r="10" spans="1:1" ht="409.6" x14ac:dyDescent="0.25">
      <c r="A10" s="3" t="s">
        <v>24</v>
      </c>
    </row>
    <row r="11" spans="1:1" ht="409.6" x14ac:dyDescent="0.25">
      <c r="A11" s="3" t="s">
        <v>25</v>
      </c>
    </row>
    <row r="12" spans="1:1" x14ac:dyDescent="0.25">
      <c r="A12" s="164"/>
    </row>
    <row r="13" spans="1:1" x14ac:dyDescent="0.25">
      <c r="A13" s="6" t="s">
        <v>26</v>
      </c>
    </row>
    <row r="14" spans="1:1" x14ac:dyDescent="0.25">
      <c r="A14" s="164"/>
    </row>
    <row r="15" spans="1:1" ht="396" x14ac:dyDescent="0.25">
      <c r="A15" s="3" t="s">
        <v>27</v>
      </c>
    </row>
    <row r="16" spans="1:1" x14ac:dyDescent="0.25">
      <c r="A16" s="164"/>
    </row>
    <row r="17" spans="1:1" x14ac:dyDescent="0.25">
      <c r="A17" s="7" t="s">
        <v>28</v>
      </c>
    </row>
    <row r="18" spans="1:1" x14ac:dyDescent="0.25">
      <c r="A18" s="164"/>
    </row>
    <row r="19" spans="1:1" ht="105.6" x14ac:dyDescent="0.25">
      <c r="A19" s="3" t="s">
        <v>67</v>
      </c>
    </row>
    <row r="20" spans="1:1" x14ac:dyDescent="0.25">
      <c r="A20" s="164"/>
    </row>
    <row r="21" spans="1:1" ht="105.6" x14ac:dyDescent="0.25">
      <c r="A21" s="164" t="s">
        <v>29</v>
      </c>
    </row>
    <row r="22" spans="1:1" x14ac:dyDescent="0.25">
      <c r="A22" s="164"/>
    </row>
    <row r="23" spans="1:1" x14ac:dyDescent="0.25">
      <c r="A23" s="6" t="s">
        <v>30</v>
      </c>
    </row>
    <row r="24" spans="1:1" x14ac:dyDescent="0.25">
      <c r="A24" s="164"/>
    </row>
    <row r="25" spans="1:1" ht="409.6" x14ac:dyDescent="0.25">
      <c r="A25" s="3" t="s">
        <v>31</v>
      </c>
    </row>
    <row r="26" spans="1:1" x14ac:dyDescent="0.25">
      <c r="A26" s="164"/>
    </row>
    <row r="27" spans="1:1" x14ac:dyDescent="0.25">
      <c r="A27" s="7" t="s">
        <v>32</v>
      </c>
    </row>
    <row r="28" spans="1:1" x14ac:dyDescent="0.25">
      <c r="A28" s="164"/>
    </row>
    <row r="29" spans="1:1" ht="409.6" x14ac:dyDescent="0.25">
      <c r="A29" s="3" t="s">
        <v>33</v>
      </c>
    </row>
    <row r="30" spans="1:1" x14ac:dyDescent="0.25">
      <c r="A30" s="164"/>
    </row>
    <row r="31" spans="1:1" x14ac:dyDescent="0.25">
      <c r="A31" s="6" t="s">
        <v>68</v>
      </c>
    </row>
    <row r="32" spans="1:1" x14ac:dyDescent="0.25">
      <c r="A32" s="164"/>
    </row>
    <row r="33" spans="1:1" ht="409.6" x14ac:dyDescent="0.25">
      <c r="A33" s="3" t="s">
        <v>34</v>
      </c>
    </row>
    <row r="35" spans="1:1" x14ac:dyDescent="0.25">
      <c r="A35" s="5" t="s">
        <v>643</v>
      </c>
    </row>
    <row r="36" spans="1:1" x14ac:dyDescent="0.25">
      <c r="A36" s="30"/>
    </row>
    <row r="37" spans="1:1" ht="26.4" x14ac:dyDescent="0.25">
      <c r="A37" s="30" t="s">
        <v>356</v>
      </c>
    </row>
    <row r="38" spans="1:1" x14ac:dyDescent="0.25">
      <c r="A38" s="30"/>
    </row>
    <row r="39" spans="1:1" ht="118.8" x14ac:dyDescent="0.25">
      <c r="A39" s="30" t="s">
        <v>357</v>
      </c>
    </row>
    <row r="40" spans="1:1" ht="52.8" x14ac:dyDescent="0.25">
      <c r="A40" s="165" t="s">
        <v>358</v>
      </c>
    </row>
    <row r="41" spans="1:1" ht="52.8" x14ac:dyDescent="0.25">
      <c r="A41" s="165" t="s">
        <v>359</v>
      </c>
    </row>
    <row r="42" spans="1:1" ht="52.8" x14ac:dyDescent="0.25">
      <c r="A42" s="165" t="s">
        <v>360</v>
      </c>
    </row>
    <row r="43" spans="1:1" ht="39.6" x14ac:dyDescent="0.25">
      <c r="A43" s="165" t="s">
        <v>361</v>
      </c>
    </row>
    <row r="44" spans="1:1" ht="26.4" x14ac:dyDescent="0.25">
      <c r="A44" s="165" t="s">
        <v>362</v>
      </c>
    </row>
    <row r="45" spans="1:1" ht="26.4" x14ac:dyDescent="0.25">
      <c r="A45" s="165" t="s">
        <v>363</v>
      </c>
    </row>
    <row r="46" spans="1:1" ht="26.4" x14ac:dyDescent="0.25">
      <c r="A46" s="165" t="s">
        <v>364</v>
      </c>
    </row>
    <row r="47" spans="1:1" x14ac:dyDescent="0.25">
      <c r="A47" s="165"/>
    </row>
    <row r="48" spans="1:1" x14ac:dyDescent="0.25">
      <c r="A48" s="166" t="s">
        <v>365</v>
      </c>
    </row>
    <row r="49" spans="1:1" ht="26.4" x14ac:dyDescent="0.25">
      <c r="A49" s="165" t="s">
        <v>366</v>
      </c>
    </row>
    <row r="50" spans="1:1" ht="118.8" x14ac:dyDescent="0.25">
      <c r="A50" s="165" t="s">
        <v>367</v>
      </c>
    </row>
    <row r="51" spans="1:1" ht="39.6" x14ac:dyDescent="0.25">
      <c r="A51" s="165" t="s">
        <v>368</v>
      </c>
    </row>
    <row r="52" spans="1:1" ht="66" x14ac:dyDescent="0.25">
      <c r="A52" s="165" t="s">
        <v>369</v>
      </c>
    </row>
    <row r="53" spans="1:1" ht="26.4" x14ac:dyDescent="0.25">
      <c r="A53" s="165" t="s">
        <v>370</v>
      </c>
    </row>
    <row r="54" spans="1:1" x14ac:dyDescent="0.25">
      <c r="A54" s="30"/>
    </row>
    <row r="55" spans="1:1" x14ac:dyDescent="0.25">
      <c r="A55" s="166" t="s">
        <v>371</v>
      </c>
    </row>
    <row r="56" spans="1:1" x14ac:dyDescent="0.25">
      <c r="A56" s="30"/>
    </row>
    <row r="57" spans="1:1" ht="39.6" x14ac:dyDescent="0.25">
      <c r="A57" s="165" t="s">
        <v>372</v>
      </c>
    </row>
    <row r="58" spans="1:1" ht="26.4" x14ac:dyDescent="0.25">
      <c r="A58" s="165" t="s">
        <v>373</v>
      </c>
    </row>
    <row r="59" spans="1:1" x14ac:dyDescent="0.25">
      <c r="A59" s="30"/>
    </row>
    <row r="60" spans="1:1" x14ac:dyDescent="0.25">
      <c r="A60" s="166" t="s">
        <v>374</v>
      </c>
    </row>
    <row r="61" spans="1:1" x14ac:dyDescent="0.25">
      <c r="A61" s="30"/>
    </row>
    <row r="62" spans="1:1" x14ac:dyDescent="0.25">
      <c r="A62" s="165" t="s">
        <v>375</v>
      </c>
    </row>
    <row r="63" spans="1:1" ht="39.6" x14ac:dyDescent="0.25">
      <c r="A63" s="165" t="s">
        <v>376</v>
      </c>
    </row>
    <row r="64" spans="1:1" ht="51" x14ac:dyDescent="0.25">
      <c r="A64" s="166" t="s">
        <v>644</v>
      </c>
    </row>
    <row r="65" spans="1:1" ht="39.6" x14ac:dyDescent="0.25">
      <c r="A65" s="165" t="s">
        <v>377</v>
      </c>
    </row>
    <row r="66" spans="1:1" ht="26.4" x14ac:dyDescent="0.25">
      <c r="A66" s="165" t="s">
        <v>378</v>
      </c>
    </row>
    <row r="67" spans="1:1" x14ac:dyDescent="0.25">
      <c r="A67" s="30"/>
    </row>
    <row r="68" spans="1:1" x14ac:dyDescent="0.25">
      <c r="A68" s="166" t="s">
        <v>379</v>
      </c>
    </row>
    <row r="69" spans="1:1" x14ac:dyDescent="0.25">
      <c r="A69" s="30"/>
    </row>
    <row r="70" spans="1:1" ht="79.2" x14ac:dyDescent="0.25">
      <c r="A70" s="165" t="s">
        <v>380</v>
      </c>
    </row>
    <row r="71" spans="1:1" x14ac:dyDescent="0.25">
      <c r="A71" s="30"/>
    </row>
    <row r="72" spans="1:1" x14ac:dyDescent="0.25">
      <c r="A72" s="166" t="s">
        <v>381</v>
      </c>
    </row>
    <row r="73" spans="1:1" x14ac:dyDescent="0.25">
      <c r="A73" s="30"/>
    </row>
    <row r="74" spans="1:1" ht="52.8" x14ac:dyDescent="0.25">
      <c r="A74" s="165" t="s">
        <v>382</v>
      </c>
    </row>
    <row r="75" spans="1:1" ht="39.6" x14ac:dyDescent="0.25">
      <c r="A75" s="165" t="s">
        <v>383</v>
      </c>
    </row>
    <row r="76" spans="1:1" ht="118.8" x14ac:dyDescent="0.25">
      <c r="A76" s="165" t="s">
        <v>384</v>
      </c>
    </row>
    <row r="77" spans="1:1" ht="26.4" x14ac:dyDescent="0.25">
      <c r="A77" s="165" t="s">
        <v>385</v>
      </c>
    </row>
    <row r="78" spans="1:1" x14ac:dyDescent="0.25">
      <c r="A78" s="165" t="s">
        <v>386</v>
      </c>
    </row>
    <row r="79" spans="1:1" x14ac:dyDescent="0.25">
      <c r="A79" s="165" t="s">
        <v>387</v>
      </c>
    </row>
    <row r="80" spans="1:1" x14ac:dyDescent="0.25">
      <c r="A80" s="165" t="s">
        <v>388</v>
      </c>
    </row>
    <row r="81" spans="1:1" x14ac:dyDescent="0.25">
      <c r="A81" s="165" t="s">
        <v>389</v>
      </c>
    </row>
    <row r="82" spans="1:1" ht="79.2" x14ac:dyDescent="0.25">
      <c r="A82" s="165" t="s">
        <v>390</v>
      </c>
    </row>
    <row r="83" spans="1:1" ht="26.4" x14ac:dyDescent="0.25">
      <c r="A83" s="165" t="s">
        <v>391</v>
      </c>
    </row>
    <row r="84" spans="1:1" ht="26.4" x14ac:dyDescent="0.25">
      <c r="A84" s="165" t="s">
        <v>392</v>
      </c>
    </row>
    <row r="85" spans="1:1" ht="92.4" x14ac:dyDescent="0.25">
      <c r="A85" s="165" t="s">
        <v>393</v>
      </c>
    </row>
    <row r="86" spans="1:1" ht="39.6" x14ac:dyDescent="0.25">
      <c r="A86" s="165" t="s">
        <v>394</v>
      </c>
    </row>
    <row r="87" spans="1:1" ht="105.6" x14ac:dyDescent="0.25">
      <c r="A87" s="165" t="s">
        <v>395</v>
      </c>
    </row>
    <row r="88" spans="1:1" x14ac:dyDescent="0.25">
      <c r="A88" s="30"/>
    </row>
    <row r="89" spans="1:1" x14ac:dyDescent="0.25">
      <c r="A89" s="166" t="s">
        <v>396</v>
      </c>
    </row>
    <row r="90" spans="1:1" x14ac:dyDescent="0.25">
      <c r="A90" s="30"/>
    </row>
    <row r="91" spans="1:1" ht="39.6" x14ac:dyDescent="0.25">
      <c r="A91" s="165" t="s">
        <v>397</v>
      </c>
    </row>
    <row r="92" spans="1:1" ht="92.4" x14ac:dyDescent="0.25">
      <c r="A92" s="165" t="s">
        <v>398</v>
      </c>
    </row>
    <row r="93" spans="1:1" ht="52.8" x14ac:dyDescent="0.25">
      <c r="A93" s="165" t="s">
        <v>399</v>
      </c>
    </row>
    <row r="94" spans="1:1" ht="39.6" x14ac:dyDescent="0.25">
      <c r="A94" s="165" t="s">
        <v>400</v>
      </c>
    </row>
    <row r="95" spans="1:1" ht="26.4" x14ac:dyDescent="0.25">
      <c r="A95" s="165" t="s">
        <v>401</v>
      </c>
    </row>
    <row r="96" spans="1:1" x14ac:dyDescent="0.25">
      <c r="A96" s="30"/>
    </row>
    <row r="97" spans="1:1" x14ac:dyDescent="0.25">
      <c r="A97" s="166" t="s">
        <v>402</v>
      </c>
    </row>
    <row r="98" spans="1:1" x14ac:dyDescent="0.25">
      <c r="A98" s="30"/>
    </row>
    <row r="99" spans="1:1" ht="39.6" x14ac:dyDescent="0.25">
      <c r="A99" s="165" t="s">
        <v>403</v>
      </c>
    </row>
    <row r="100" spans="1:1" ht="52.8" x14ac:dyDescent="0.25">
      <c r="A100" s="165" t="s">
        <v>404</v>
      </c>
    </row>
    <row r="101" spans="1:1" ht="79.2" x14ac:dyDescent="0.25">
      <c r="A101" s="165" t="s">
        <v>405</v>
      </c>
    </row>
    <row r="102" spans="1:1" x14ac:dyDescent="0.25">
      <c r="A102" s="30"/>
    </row>
    <row r="103" spans="1:1" x14ac:dyDescent="0.25">
      <c r="A103" s="166" t="s">
        <v>406</v>
      </c>
    </row>
    <row r="104" spans="1:1" x14ac:dyDescent="0.25">
      <c r="A104" s="30"/>
    </row>
    <row r="105" spans="1:1" ht="52.8" x14ac:dyDescent="0.25">
      <c r="A105" s="165" t="s">
        <v>407</v>
      </c>
    </row>
    <row r="106" spans="1:1" ht="66" x14ac:dyDescent="0.25">
      <c r="A106" s="165" t="s">
        <v>408</v>
      </c>
    </row>
    <row r="107" spans="1:1" ht="26.4" x14ac:dyDescent="0.25">
      <c r="A107" s="165" t="s">
        <v>409</v>
      </c>
    </row>
    <row r="108" spans="1:1" ht="52.8" x14ac:dyDescent="0.25">
      <c r="A108" s="165" t="s">
        <v>410</v>
      </c>
    </row>
    <row r="109" spans="1:1" ht="52.8" x14ac:dyDescent="0.25">
      <c r="A109" s="165" t="s">
        <v>411</v>
      </c>
    </row>
    <row r="110" spans="1:1" x14ac:dyDescent="0.25">
      <c r="A110" s="30"/>
    </row>
    <row r="111" spans="1:1" x14ac:dyDescent="0.25">
      <c r="A111" s="166" t="s">
        <v>412</v>
      </c>
    </row>
    <row r="112" spans="1:1" x14ac:dyDescent="0.25">
      <c r="A112" s="30"/>
    </row>
    <row r="113" spans="1:1" ht="26.4" x14ac:dyDescent="0.25">
      <c r="A113" s="165" t="s">
        <v>413</v>
      </c>
    </row>
    <row r="114" spans="1:1" ht="39.6" x14ac:dyDescent="0.25">
      <c r="A114" s="165" t="s">
        <v>414</v>
      </c>
    </row>
    <row r="115" spans="1:1" ht="79.2" x14ac:dyDescent="0.25">
      <c r="A115" s="165" t="s">
        <v>415</v>
      </c>
    </row>
    <row r="116" spans="1:1" x14ac:dyDescent="0.25">
      <c r="A116" s="165"/>
    </row>
    <row r="117" spans="1:1" x14ac:dyDescent="0.25">
      <c r="A117" s="166" t="s">
        <v>416</v>
      </c>
    </row>
    <row r="118" spans="1:1" x14ac:dyDescent="0.25">
      <c r="A118" s="30"/>
    </row>
    <row r="119" spans="1:1" ht="26.4" x14ac:dyDescent="0.25">
      <c r="A119" s="165" t="s">
        <v>417</v>
      </c>
    </row>
    <row r="120" spans="1:1" ht="52.8" x14ac:dyDescent="0.25">
      <c r="A120" s="165" t="s">
        <v>418</v>
      </c>
    </row>
    <row r="121" spans="1:1" x14ac:dyDescent="0.25">
      <c r="A121" s="30"/>
    </row>
    <row r="122" spans="1:1" x14ac:dyDescent="0.25">
      <c r="A122" s="166" t="s">
        <v>419</v>
      </c>
    </row>
    <row r="123" spans="1:1" x14ac:dyDescent="0.25">
      <c r="A123" s="30"/>
    </row>
    <row r="124" spans="1:1" ht="52.8" x14ac:dyDescent="0.25">
      <c r="A124" s="165" t="s">
        <v>420</v>
      </c>
    </row>
    <row r="125" spans="1:1" ht="39.6" x14ac:dyDescent="0.25">
      <c r="A125" s="165" t="s">
        <v>421</v>
      </c>
    </row>
    <row r="126" spans="1:1" ht="39.6" x14ac:dyDescent="0.25">
      <c r="A126" s="165" t="s">
        <v>422</v>
      </c>
    </row>
    <row r="127" spans="1:1" ht="92.4" x14ac:dyDescent="0.25">
      <c r="A127" s="165" t="s">
        <v>423</v>
      </c>
    </row>
    <row r="130" spans="1:1" x14ac:dyDescent="0.25">
      <c r="A130" s="167" t="s">
        <v>424</v>
      </c>
    </row>
    <row r="131" spans="1:1" x14ac:dyDescent="0.25">
      <c r="A131" s="168"/>
    </row>
    <row r="132" spans="1:1" ht="237.6" x14ac:dyDescent="0.25">
      <c r="A132" s="169" t="s">
        <v>425</v>
      </c>
    </row>
    <row r="135" spans="1:1" x14ac:dyDescent="0.25">
      <c r="A135" s="170" t="s">
        <v>216</v>
      </c>
    </row>
    <row r="136" spans="1:1" x14ac:dyDescent="0.25">
      <c r="A136" s="171"/>
    </row>
    <row r="137" spans="1:1" x14ac:dyDescent="0.25">
      <c r="A137" s="172" t="s">
        <v>426</v>
      </c>
    </row>
    <row r="138" spans="1:1" x14ac:dyDescent="0.25">
      <c r="A138" s="171"/>
    </row>
    <row r="139" spans="1:1" ht="26.4" x14ac:dyDescent="0.25">
      <c r="A139" s="173" t="s">
        <v>427</v>
      </c>
    </row>
    <row r="140" spans="1:1" ht="39.6" x14ac:dyDescent="0.25">
      <c r="A140" s="173" t="s">
        <v>428</v>
      </c>
    </row>
    <row r="141" spans="1:1" x14ac:dyDescent="0.25">
      <c r="A141" s="171"/>
    </row>
    <row r="142" spans="1:1" x14ac:dyDescent="0.25">
      <c r="A142" s="173" t="s">
        <v>429</v>
      </c>
    </row>
    <row r="143" spans="1:1" x14ac:dyDescent="0.25">
      <c r="A143" s="173" t="s">
        <v>430</v>
      </c>
    </row>
    <row r="144" spans="1:1" x14ac:dyDescent="0.25">
      <c r="A144" s="171"/>
    </row>
    <row r="145" spans="1:1" x14ac:dyDescent="0.25">
      <c r="A145" s="173" t="s">
        <v>431</v>
      </c>
    </row>
    <row r="146" spans="1:1" ht="39.6" x14ac:dyDescent="0.25">
      <c r="A146" s="173" t="s">
        <v>432</v>
      </c>
    </row>
    <row r="148" spans="1:1" x14ac:dyDescent="0.25">
      <c r="A148" s="174" t="s">
        <v>433</v>
      </c>
    </row>
    <row r="149" spans="1:1" x14ac:dyDescent="0.25">
      <c r="A149" s="175"/>
    </row>
    <row r="150" spans="1:1" ht="52.8" x14ac:dyDescent="0.25">
      <c r="A150" s="176" t="s">
        <v>434</v>
      </c>
    </row>
    <row r="151" spans="1:1" x14ac:dyDescent="0.25">
      <c r="A151" s="177"/>
    </row>
    <row r="152" spans="1:1" ht="26.4" x14ac:dyDescent="0.25">
      <c r="A152" s="176" t="s">
        <v>645</v>
      </c>
    </row>
    <row r="153" spans="1:1" ht="39.6" x14ac:dyDescent="0.25">
      <c r="A153" s="176" t="s">
        <v>435</v>
      </c>
    </row>
    <row r="154" spans="1:1" ht="26.4" x14ac:dyDescent="0.25">
      <c r="A154" s="176" t="s">
        <v>436</v>
      </c>
    </row>
    <row r="155" spans="1:1" ht="52.8" x14ac:dyDescent="0.25">
      <c r="A155" s="176" t="s">
        <v>437</v>
      </c>
    </row>
    <row r="156" spans="1:1" x14ac:dyDescent="0.25">
      <c r="A156" s="176"/>
    </row>
    <row r="157" spans="1:1" x14ac:dyDescent="0.25">
      <c r="A157" s="176"/>
    </row>
    <row r="158" spans="1:1" x14ac:dyDescent="0.25">
      <c r="A158" s="178" t="s">
        <v>438</v>
      </c>
    </row>
    <row r="159" spans="1:1" x14ac:dyDescent="0.25">
      <c r="A159" s="178"/>
    </row>
    <row r="160" spans="1:1" ht="39.6" x14ac:dyDescent="0.25">
      <c r="A160" s="176" t="s">
        <v>439</v>
      </c>
    </row>
    <row r="161" spans="1:1" x14ac:dyDescent="0.25">
      <c r="A161" s="176"/>
    </row>
    <row r="162" spans="1:1" ht="39.6" x14ac:dyDescent="0.25">
      <c r="A162" s="176" t="s">
        <v>440</v>
      </c>
    </row>
    <row r="163" spans="1:1" ht="39.6" x14ac:dyDescent="0.25">
      <c r="A163" s="176" t="s">
        <v>441</v>
      </c>
    </row>
    <row r="164" spans="1:1" x14ac:dyDescent="0.25">
      <c r="A164" s="176"/>
    </row>
    <row r="165" spans="1:1" ht="26.4" x14ac:dyDescent="0.25">
      <c r="A165" s="176" t="s">
        <v>442</v>
      </c>
    </row>
    <row r="166" spans="1:1" ht="26.4" x14ac:dyDescent="0.25">
      <c r="A166" s="176" t="s">
        <v>443</v>
      </c>
    </row>
    <row r="167" spans="1:1" ht="26.4" x14ac:dyDescent="0.25">
      <c r="A167" s="176" t="s">
        <v>444</v>
      </c>
    </row>
    <row r="168" spans="1:1" ht="26.4" x14ac:dyDescent="0.25">
      <c r="A168" s="176" t="s">
        <v>445</v>
      </c>
    </row>
    <row r="169" spans="1:1" ht="52.8" x14ac:dyDescent="0.25">
      <c r="A169" s="176" t="s">
        <v>446</v>
      </c>
    </row>
    <row r="170" spans="1:1" x14ac:dyDescent="0.25">
      <c r="A170" s="176"/>
    </row>
    <row r="171" spans="1:1" x14ac:dyDescent="0.25">
      <c r="A171" s="176" t="s">
        <v>447</v>
      </c>
    </row>
    <row r="172" spans="1:1" ht="26.4" x14ac:dyDescent="0.25">
      <c r="A172" s="176" t="s">
        <v>448</v>
      </c>
    </row>
    <row r="173" spans="1:1" ht="26.4" x14ac:dyDescent="0.25">
      <c r="A173" s="176" t="s">
        <v>449</v>
      </c>
    </row>
    <row r="174" spans="1:1" x14ac:dyDescent="0.25">
      <c r="A174" s="176"/>
    </row>
    <row r="175" spans="1:1" x14ac:dyDescent="0.25">
      <c r="A175" s="178" t="s">
        <v>450</v>
      </c>
    </row>
    <row r="176" spans="1:1" ht="26.4" x14ac:dyDescent="0.25">
      <c r="A176" s="176" t="s">
        <v>451</v>
      </c>
    </row>
    <row r="177" spans="1:1" ht="26.4" x14ac:dyDescent="0.25">
      <c r="A177" s="176" t="s">
        <v>452</v>
      </c>
    </row>
    <row r="178" spans="1:1" ht="26.4" x14ac:dyDescent="0.25">
      <c r="A178" s="176" t="s">
        <v>453</v>
      </c>
    </row>
    <row r="179" spans="1:1" ht="39.6" x14ac:dyDescent="0.25">
      <c r="A179" s="176" t="s">
        <v>454</v>
      </c>
    </row>
    <row r="180" spans="1:1" ht="39.6" x14ac:dyDescent="0.25">
      <c r="A180" s="176" t="s">
        <v>455</v>
      </c>
    </row>
    <row r="181" spans="1:1" ht="39.6" x14ac:dyDescent="0.25">
      <c r="A181" s="179" t="s">
        <v>456</v>
      </c>
    </row>
    <row r="182" spans="1:1" ht="26.4" x14ac:dyDescent="0.25">
      <c r="A182" s="176" t="s">
        <v>457</v>
      </c>
    </row>
    <row r="183" spans="1:1" ht="26.4" x14ac:dyDescent="0.25">
      <c r="A183" s="176" t="s">
        <v>458</v>
      </c>
    </row>
    <row r="184" spans="1:1" ht="26.4" x14ac:dyDescent="0.25">
      <c r="A184" s="176" t="s">
        <v>459</v>
      </c>
    </row>
    <row r="185" spans="1:1" ht="26.4" x14ac:dyDescent="0.25">
      <c r="A185" s="176" t="s">
        <v>460</v>
      </c>
    </row>
    <row r="186" spans="1:1" ht="26.4" x14ac:dyDescent="0.25">
      <c r="A186" s="176" t="s">
        <v>461</v>
      </c>
    </row>
    <row r="187" spans="1:1" x14ac:dyDescent="0.25">
      <c r="A187" s="176" t="s">
        <v>462</v>
      </c>
    </row>
    <row r="188" spans="1:1" ht="26.4" x14ac:dyDescent="0.25">
      <c r="A188" s="176" t="s">
        <v>463</v>
      </c>
    </row>
    <row r="189" spans="1:1" ht="26.4" x14ac:dyDescent="0.25">
      <c r="A189" s="176" t="s">
        <v>464</v>
      </c>
    </row>
    <row r="190" spans="1:1" ht="26.4" x14ac:dyDescent="0.25">
      <c r="A190" s="176" t="s">
        <v>465</v>
      </c>
    </row>
    <row r="191" spans="1:1" ht="26.4" x14ac:dyDescent="0.25">
      <c r="A191" s="176" t="s">
        <v>466</v>
      </c>
    </row>
    <row r="192" spans="1:1" ht="39.6" x14ac:dyDescent="0.25">
      <c r="A192" s="176" t="s">
        <v>467</v>
      </c>
    </row>
    <row r="193" spans="1:1" x14ac:dyDescent="0.25">
      <c r="A193" s="176"/>
    </row>
    <row r="194" spans="1:1" x14ac:dyDescent="0.25">
      <c r="A194" s="178" t="s">
        <v>468</v>
      </c>
    </row>
    <row r="195" spans="1:1" ht="26.4" x14ac:dyDescent="0.25">
      <c r="A195" s="176" t="s">
        <v>469</v>
      </c>
    </row>
    <row r="196" spans="1:1" x14ac:dyDescent="0.25">
      <c r="A196" s="176" t="s">
        <v>470</v>
      </c>
    </row>
    <row r="197" spans="1:1" ht="39.6" x14ac:dyDescent="0.25">
      <c r="A197" s="176" t="s">
        <v>471</v>
      </c>
    </row>
    <row r="198" spans="1:1" ht="39.6" x14ac:dyDescent="0.25">
      <c r="A198" s="176" t="s">
        <v>472</v>
      </c>
    </row>
    <row r="199" spans="1:1" ht="26.4" x14ac:dyDescent="0.25">
      <c r="A199" s="180" t="s">
        <v>473</v>
      </c>
    </row>
    <row r="200" spans="1:1" ht="28.2" x14ac:dyDescent="0.25">
      <c r="A200" s="176" t="s">
        <v>646</v>
      </c>
    </row>
    <row r="201" spans="1:1" x14ac:dyDescent="0.25">
      <c r="A201" s="180" t="s">
        <v>474</v>
      </c>
    </row>
    <row r="202" spans="1:1" ht="52.8" x14ac:dyDescent="0.25">
      <c r="A202" s="176" t="s">
        <v>475</v>
      </c>
    </row>
    <row r="203" spans="1:1" ht="26.4" x14ac:dyDescent="0.25">
      <c r="A203" s="180" t="s">
        <v>476</v>
      </c>
    </row>
    <row r="204" spans="1:1" x14ac:dyDescent="0.25">
      <c r="A204" s="176" t="s">
        <v>477</v>
      </c>
    </row>
    <row r="205" spans="1:1" ht="26.4" x14ac:dyDescent="0.25">
      <c r="A205" s="181" t="s">
        <v>478</v>
      </c>
    </row>
    <row r="206" spans="1:1" ht="26.4" x14ac:dyDescent="0.25">
      <c r="A206" s="176" t="s">
        <v>479</v>
      </c>
    </row>
    <row r="207" spans="1:1" x14ac:dyDescent="0.25">
      <c r="A207" s="176" t="s">
        <v>480</v>
      </c>
    </row>
    <row r="208" spans="1:1" ht="26.4" x14ac:dyDescent="0.25">
      <c r="A208" s="180" t="s">
        <v>481</v>
      </c>
    </row>
    <row r="209" spans="1:1" ht="26.4" x14ac:dyDescent="0.25">
      <c r="A209" s="176" t="s">
        <v>482</v>
      </c>
    </row>
    <row r="210" spans="1:1" ht="39.6" x14ac:dyDescent="0.25">
      <c r="A210" s="176" t="s">
        <v>483</v>
      </c>
    </row>
    <row r="211" spans="1:1" ht="26.4" x14ac:dyDescent="0.25">
      <c r="A211" s="176" t="s">
        <v>484</v>
      </c>
    </row>
    <row r="212" spans="1:1" x14ac:dyDescent="0.25">
      <c r="A212" s="176" t="s">
        <v>485</v>
      </c>
    </row>
    <row r="213" spans="1:1" ht="39.6" x14ac:dyDescent="0.25">
      <c r="A213" s="176" t="s">
        <v>486</v>
      </c>
    </row>
    <row r="214" spans="1:1" x14ac:dyDescent="0.25">
      <c r="A214" s="176"/>
    </row>
    <row r="215" spans="1:1" x14ac:dyDescent="0.25">
      <c r="A215" s="176"/>
    </row>
    <row r="216" spans="1:1" x14ac:dyDescent="0.25">
      <c r="A216" s="176"/>
    </row>
    <row r="217" spans="1:1" x14ac:dyDescent="0.25">
      <c r="A217" s="176"/>
    </row>
    <row r="218" spans="1:1" x14ac:dyDescent="0.25">
      <c r="A218" s="178" t="s">
        <v>487</v>
      </c>
    </row>
    <row r="219" spans="1:1" ht="26.4" x14ac:dyDescent="0.25">
      <c r="A219" s="176" t="s">
        <v>488</v>
      </c>
    </row>
    <row r="220" spans="1:1" ht="26.4" x14ac:dyDescent="0.25">
      <c r="A220" s="176" t="s">
        <v>489</v>
      </c>
    </row>
    <row r="221" spans="1:1" x14ac:dyDescent="0.25">
      <c r="A221" s="176"/>
    </row>
    <row r="222" spans="1:1" ht="26.4" x14ac:dyDescent="0.25">
      <c r="A222" s="176" t="s">
        <v>490</v>
      </c>
    </row>
    <row r="223" spans="1:1" ht="26.4" x14ac:dyDescent="0.25">
      <c r="A223" s="176" t="s">
        <v>491</v>
      </c>
    </row>
    <row r="224" spans="1:1" ht="26.4" x14ac:dyDescent="0.25">
      <c r="A224" s="176" t="s">
        <v>492</v>
      </c>
    </row>
    <row r="225" spans="1:1" ht="39.6" x14ac:dyDescent="0.25">
      <c r="A225" s="176" t="s">
        <v>493</v>
      </c>
    </row>
    <row r="226" spans="1:1" ht="26.4" x14ac:dyDescent="0.25">
      <c r="A226" s="176" t="s">
        <v>494</v>
      </c>
    </row>
    <row r="227" spans="1:1" x14ac:dyDescent="0.25">
      <c r="A227" s="176" t="s">
        <v>495</v>
      </c>
    </row>
    <row r="228" spans="1:1" ht="39.6" x14ac:dyDescent="0.25">
      <c r="A228" s="176" t="s">
        <v>496</v>
      </c>
    </row>
    <row r="229" spans="1:1" x14ac:dyDescent="0.25">
      <c r="A229" s="176" t="s">
        <v>497</v>
      </c>
    </row>
    <row r="230" spans="1:1" x14ac:dyDescent="0.25">
      <c r="A230" s="176" t="s">
        <v>498</v>
      </c>
    </row>
    <row r="231" spans="1:1" ht="39.6" x14ac:dyDescent="0.25">
      <c r="A231" s="176" t="s">
        <v>499</v>
      </c>
    </row>
    <row r="232" spans="1:1" ht="26.4" x14ac:dyDescent="0.25">
      <c r="A232" s="176" t="s">
        <v>500</v>
      </c>
    </row>
    <row r="233" spans="1:1" ht="26.4" x14ac:dyDescent="0.25">
      <c r="A233" s="176" t="s">
        <v>501</v>
      </c>
    </row>
    <row r="234" spans="1:1" ht="26.4" x14ac:dyDescent="0.25">
      <c r="A234" s="176" t="s">
        <v>502</v>
      </c>
    </row>
    <row r="235" spans="1:1" x14ac:dyDescent="0.25">
      <c r="A235" s="176"/>
    </row>
    <row r="236" spans="1:1" ht="39.6" x14ac:dyDescent="0.25">
      <c r="A236" s="176" t="s">
        <v>503</v>
      </c>
    </row>
    <row r="237" spans="1:1" x14ac:dyDescent="0.25">
      <c r="A237" s="176" t="s">
        <v>504</v>
      </c>
    </row>
    <row r="238" spans="1:1" x14ac:dyDescent="0.25">
      <c r="A238" s="176" t="s">
        <v>505</v>
      </c>
    </row>
    <row r="239" spans="1:1" ht="26.4" x14ac:dyDescent="0.25">
      <c r="A239" s="176" t="s">
        <v>506</v>
      </c>
    </row>
    <row r="240" spans="1:1" ht="26.4" x14ac:dyDescent="0.25">
      <c r="A240" s="176" t="s">
        <v>507</v>
      </c>
    </row>
    <row r="241" spans="1:1" ht="26.4" x14ac:dyDescent="0.25">
      <c r="A241" s="176" t="s">
        <v>508</v>
      </c>
    </row>
    <row r="242" spans="1:1" ht="26.4" x14ac:dyDescent="0.25">
      <c r="A242" s="176" t="s">
        <v>509</v>
      </c>
    </row>
    <row r="243" spans="1:1" ht="26.4" x14ac:dyDescent="0.25">
      <c r="A243" s="176" t="s">
        <v>510</v>
      </c>
    </row>
    <row r="244" spans="1:1" ht="26.4" x14ac:dyDescent="0.25">
      <c r="A244" s="176" t="s">
        <v>511</v>
      </c>
    </row>
    <row r="245" spans="1:1" ht="52.8" x14ac:dyDescent="0.25">
      <c r="A245" s="176" t="s">
        <v>512</v>
      </c>
    </row>
    <row r="246" spans="1:1" ht="39.6" x14ac:dyDescent="0.25">
      <c r="A246" s="176" t="s">
        <v>513</v>
      </c>
    </row>
    <row r="247" spans="1:1" ht="26.4" x14ac:dyDescent="0.25">
      <c r="A247" s="176" t="s">
        <v>514</v>
      </c>
    </row>
    <row r="248" spans="1:1" ht="39.6" x14ac:dyDescent="0.25">
      <c r="A248" s="176" t="s">
        <v>515</v>
      </c>
    </row>
    <row r="249" spans="1:1" ht="26.4" x14ac:dyDescent="0.25">
      <c r="A249" s="176" t="s">
        <v>516</v>
      </c>
    </row>
    <row r="250" spans="1:1" ht="26.4" x14ac:dyDescent="0.25">
      <c r="A250" s="176" t="s">
        <v>517</v>
      </c>
    </row>
    <row r="251" spans="1:1" x14ac:dyDescent="0.25">
      <c r="A251" s="176"/>
    </row>
    <row r="252" spans="1:1" x14ac:dyDescent="0.25">
      <c r="A252" s="176" t="s">
        <v>518</v>
      </c>
    </row>
    <row r="253" spans="1:1" x14ac:dyDescent="0.25">
      <c r="A253" s="176" t="s">
        <v>519</v>
      </c>
    </row>
    <row r="254" spans="1:1" x14ac:dyDescent="0.25">
      <c r="A254" s="176" t="s">
        <v>520</v>
      </c>
    </row>
    <row r="255" spans="1:1" x14ac:dyDescent="0.25">
      <c r="A255" s="176" t="s">
        <v>521</v>
      </c>
    </row>
    <row r="256" spans="1:1" ht="26.4" x14ac:dyDescent="0.25">
      <c r="A256" s="176" t="s">
        <v>522</v>
      </c>
    </row>
    <row r="257" spans="1:1" x14ac:dyDescent="0.25">
      <c r="A257" s="176" t="s">
        <v>523</v>
      </c>
    </row>
    <row r="258" spans="1:1" x14ac:dyDescent="0.25">
      <c r="A258" s="176" t="s">
        <v>524</v>
      </c>
    </row>
    <row r="259" spans="1:1" ht="26.4" x14ac:dyDescent="0.25">
      <c r="A259" s="176" t="s">
        <v>525</v>
      </c>
    </row>
    <row r="260" spans="1:1" x14ac:dyDescent="0.25">
      <c r="A260" s="176" t="s">
        <v>526</v>
      </c>
    </row>
    <row r="261" spans="1:1" ht="26.4" x14ac:dyDescent="0.25">
      <c r="A261" s="176" t="s">
        <v>527</v>
      </c>
    </row>
    <row r="262" spans="1:1" x14ac:dyDescent="0.25">
      <c r="A262" s="176" t="s">
        <v>528</v>
      </c>
    </row>
    <row r="263" spans="1:1" x14ac:dyDescent="0.25">
      <c r="A263" s="176" t="s">
        <v>529</v>
      </c>
    </row>
    <row r="264" spans="1:1" x14ac:dyDescent="0.25">
      <c r="A264" s="176" t="s">
        <v>530</v>
      </c>
    </row>
    <row r="265" spans="1:1" x14ac:dyDescent="0.25">
      <c r="A265" s="176" t="s">
        <v>531</v>
      </c>
    </row>
    <row r="266" spans="1:1" x14ac:dyDescent="0.25">
      <c r="A266" s="176" t="s">
        <v>532</v>
      </c>
    </row>
    <row r="267" spans="1:1" x14ac:dyDescent="0.25">
      <c r="A267" s="176" t="s">
        <v>533</v>
      </c>
    </row>
    <row r="268" spans="1:1" x14ac:dyDescent="0.25">
      <c r="A268" s="176" t="s">
        <v>534</v>
      </c>
    </row>
    <row r="269" spans="1:1" x14ac:dyDescent="0.25">
      <c r="A269" s="176" t="s">
        <v>535</v>
      </c>
    </row>
    <row r="270" spans="1:1" x14ac:dyDescent="0.25">
      <c r="A270" s="176" t="s">
        <v>536</v>
      </c>
    </row>
    <row r="271" spans="1:1" x14ac:dyDescent="0.25">
      <c r="A271" s="176" t="s">
        <v>537</v>
      </c>
    </row>
    <row r="272" spans="1:1" x14ac:dyDescent="0.25">
      <c r="A272" s="176" t="s">
        <v>538</v>
      </c>
    </row>
    <row r="273" spans="1:1" x14ac:dyDescent="0.25">
      <c r="A273" s="176" t="s">
        <v>539</v>
      </c>
    </row>
    <row r="274" spans="1:1" ht="26.4" x14ac:dyDescent="0.25">
      <c r="A274" s="176" t="s">
        <v>540</v>
      </c>
    </row>
    <row r="275" spans="1:1" x14ac:dyDescent="0.25">
      <c r="A275" s="176"/>
    </row>
    <row r="276" spans="1:1" ht="39.6" x14ac:dyDescent="0.25">
      <c r="A276" s="176" t="s">
        <v>541</v>
      </c>
    </row>
    <row r="277" spans="1:1" ht="26.4" x14ac:dyDescent="0.25">
      <c r="A277" s="176" t="s">
        <v>542</v>
      </c>
    </row>
    <row r="278" spans="1:1" x14ac:dyDescent="0.25">
      <c r="A278" s="176" t="s">
        <v>543</v>
      </c>
    </row>
    <row r="279" spans="1:1" ht="26.4" x14ac:dyDescent="0.25">
      <c r="A279" s="176" t="s">
        <v>544</v>
      </c>
    </row>
    <row r="280" spans="1:1" ht="26.4" x14ac:dyDescent="0.25">
      <c r="A280" s="176" t="s">
        <v>545</v>
      </c>
    </row>
    <row r="281" spans="1:1" x14ac:dyDescent="0.25">
      <c r="A281" s="176" t="s">
        <v>546</v>
      </c>
    </row>
    <row r="282" spans="1:1" ht="26.4" x14ac:dyDescent="0.25">
      <c r="A282" s="176" t="s">
        <v>547</v>
      </c>
    </row>
    <row r="283" spans="1:1" ht="26.4" x14ac:dyDescent="0.25">
      <c r="A283" s="176" t="s">
        <v>548</v>
      </c>
    </row>
    <row r="284" spans="1:1" x14ac:dyDescent="0.25">
      <c r="A284" s="176" t="s">
        <v>549</v>
      </c>
    </row>
    <row r="285" spans="1:1" x14ac:dyDescent="0.25">
      <c r="A285" s="179" t="s">
        <v>550</v>
      </c>
    </row>
    <row r="286" spans="1:1" x14ac:dyDescent="0.25">
      <c r="A286" s="176"/>
    </row>
    <row r="287" spans="1:1" ht="39.6" x14ac:dyDescent="0.25">
      <c r="A287" s="176" t="s">
        <v>551</v>
      </c>
    </row>
    <row r="288" spans="1:1" x14ac:dyDescent="0.25">
      <c r="A288" s="175"/>
    </row>
    <row r="289" spans="1:1" x14ac:dyDescent="0.25">
      <c r="A289" s="176" t="s">
        <v>552</v>
      </c>
    </row>
    <row r="290" spans="1:1" x14ac:dyDescent="0.25">
      <c r="A290" s="175"/>
    </row>
    <row r="291" spans="1:1" ht="39.6" x14ac:dyDescent="0.25">
      <c r="A291" s="176" t="s">
        <v>553</v>
      </c>
    </row>
    <row r="292" spans="1:1" x14ac:dyDescent="0.25">
      <c r="A292" s="175"/>
    </row>
    <row r="293" spans="1:1" x14ac:dyDescent="0.25">
      <c r="A293" s="176" t="s">
        <v>554</v>
      </c>
    </row>
    <row r="294" spans="1:1" x14ac:dyDescent="0.25">
      <c r="A294" s="175"/>
    </row>
    <row r="295" spans="1:1" x14ac:dyDescent="0.25">
      <c r="A295" s="176" t="s">
        <v>555</v>
      </c>
    </row>
    <row r="296" spans="1:1" x14ac:dyDescent="0.25">
      <c r="A296" s="176" t="s">
        <v>556</v>
      </c>
    </row>
    <row r="297" spans="1:1" x14ac:dyDescent="0.25">
      <c r="A297" s="176" t="s">
        <v>557</v>
      </c>
    </row>
    <row r="298" spans="1:1" x14ac:dyDescent="0.25">
      <c r="A298" s="176" t="s">
        <v>558</v>
      </c>
    </row>
    <row r="299" spans="1:1" x14ac:dyDescent="0.25">
      <c r="A299" s="176" t="s">
        <v>559</v>
      </c>
    </row>
    <row r="300" spans="1:1" ht="15" x14ac:dyDescent="0.25">
      <c r="A300" s="182"/>
    </row>
    <row r="301" spans="1:1" x14ac:dyDescent="0.25">
      <c r="A301" s="176" t="s">
        <v>560</v>
      </c>
    </row>
    <row r="302" spans="1:1" x14ac:dyDescent="0.25">
      <c r="A302" s="176"/>
    </row>
    <row r="303" spans="1:1" x14ac:dyDescent="0.25">
      <c r="A303" s="176"/>
    </row>
    <row r="304" spans="1:1" ht="39.6" x14ac:dyDescent="0.25">
      <c r="A304" s="176" t="s">
        <v>561</v>
      </c>
    </row>
    <row r="305" spans="1:1" ht="26.4" x14ac:dyDescent="0.25">
      <c r="A305" s="176" t="s">
        <v>562</v>
      </c>
    </row>
    <row r="306" spans="1:1" ht="26.4" x14ac:dyDescent="0.25">
      <c r="A306" s="176" t="s">
        <v>563</v>
      </c>
    </row>
    <row r="307" spans="1:1" ht="26.4" x14ac:dyDescent="0.25">
      <c r="A307" s="176" t="s">
        <v>564</v>
      </c>
    </row>
    <row r="308" spans="1:1" ht="26.4" x14ac:dyDescent="0.25">
      <c r="A308" s="176" t="s">
        <v>565</v>
      </c>
    </row>
    <row r="309" spans="1:1" ht="52.8" x14ac:dyDescent="0.25">
      <c r="A309" s="176" t="s">
        <v>566</v>
      </c>
    </row>
    <row r="310" spans="1:1" ht="26.4" x14ac:dyDescent="0.25">
      <c r="A310" s="176" t="s">
        <v>567</v>
      </c>
    </row>
    <row r="311" spans="1:1" ht="26.4" x14ac:dyDescent="0.25">
      <c r="A311" s="176" t="s">
        <v>568</v>
      </c>
    </row>
    <row r="312" spans="1:1" ht="26.4" x14ac:dyDescent="0.25">
      <c r="A312" s="176" t="s">
        <v>569</v>
      </c>
    </row>
    <row r="313" spans="1:1" ht="26.4" x14ac:dyDescent="0.25">
      <c r="A313" s="176" t="s">
        <v>570</v>
      </c>
    </row>
    <row r="314" spans="1:1" x14ac:dyDescent="0.25">
      <c r="A314" s="176" t="s">
        <v>571</v>
      </c>
    </row>
    <row r="315" spans="1:1" ht="26.4" x14ac:dyDescent="0.25">
      <c r="A315" s="176" t="s">
        <v>572</v>
      </c>
    </row>
    <row r="316" spans="1:1" ht="26.4" x14ac:dyDescent="0.25">
      <c r="A316" s="176" t="s">
        <v>573</v>
      </c>
    </row>
    <row r="317" spans="1:1" ht="26.4" x14ac:dyDescent="0.25">
      <c r="A317" s="176" t="s">
        <v>574</v>
      </c>
    </row>
    <row r="318" spans="1:1" x14ac:dyDescent="0.25">
      <c r="A318" s="176" t="s">
        <v>575</v>
      </c>
    </row>
    <row r="319" spans="1:1" ht="26.4" x14ac:dyDescent="0.25">
      <c r="A319" s="176" t="s">
        <v>576</v>
      </c>
    </row>
    <row r="320" spans="1:1" ht="39.6" x14ac:dyDescent="0.25">
      <c r="A320" s="176" t="s">
        <v>577</v>
      </c>
    </row>
    <row r="321" spans="1:1" ht="39.6" x14ac:dyDescent="0.25">
      <c r="A321" s="180" t="s">
        <v>578</v>
      </c>
    </row>
    <row r="322" spans="1:1" ht="26.4" x14ac:dyDescent="0.25">
      <c r="A322" s="176" t="s">
        <v>579</v>
      </c>
    </row>
    <row r="323" spans="1:1" x14ac:dyDescent="0.25">
      <c r="A323" s="176" t="s">
        <v>580</v>
      </c>
    </row>
    <row r="324" spans="1:1" x14ac:dyDescent="0.25">
      <c r="A324" s="176" t="s">
        <v>581</v>
      </c>
    </row>
    <row r="325" spans="1:1" x14ac:dyDescent="0.25">
      <c r="A325" s="176" t="s">
        <v>582</v>
      </c>
    </row>
    <row r="326" spans="1:1" x14ac:dyDescent="0.25">
      <c r="A326" s="176" t="s">
        <v>583</v>
      </c>
    </row>
    <row r="327" spans="1:1" ht="26.4" x14ac:dyDescent="0.25">
      <c r="A327" s="180" t="s">
        <v>584</v>
      </c>
    </row>
    <row r="328" spans="1:1" ht="26.4" x14ac:dyDescent="0.25">
      <c r="A328" s="180" t="s">
        <v>585</v>
      </c>
    </row>
    <row r="329" spans="1:1" ht="26.4" x14ac:dyDescent="0.25">
      <c r="A329" s="176" t="s">
        <v>586</v>
      </c>
    </row>
    <row r="330" spans="1:1" ht="26.4" x14ac:dyDescent="0.25">
      <c r="A330" s="176" t="s">
        <v>587</v>
      </c>
    </row>
    <row r="331" spans="1:1" ht="26.4" x14ac:dyDescent="0.25">
      <c r="A331" s="176" t="s">
        <v>588</v>
      </c>
    </row>
    <row r="332" spans="1:1" x14ac:dyDescent="0.25">
      <c r="A332" s="175"/>
    </row>
    <row r="333" spans="1:1" x14ac:dyDescent="0.25">
      <c r="A333" s="176"/>
    </row>
    <row r="334" spans="1:1" ht="15" x14ac:dyDescent="0.25">
      <c r="A334" s="183" t="s">
        <v>280</v>
      </c>
    </row>
    <row r="335" spans="1:1" x14ac:dyDescent="0.25">
      <c r="A335" s="184"/>
    </row>
    <row r="336" spans="1:1" ht="39.6" x14ac:dyDescent="0.25">
      <c r="A336" s="184" t="s">
        <v>589</v>
      </c>
    </row>
    <row r="337" spans="1:1" ht="26.4" x14ac:dyDescent="0.25">
      <c r="A337" s="184" t="s">
        <v>590</v>
      </c>
    </row>
    <row r="338" spans="1:1" ht="26.4" x14ac:dyDescent="0.25">
      <c r="A338" s="184" t="s">
        <v>591</v>
      </c>
    </row>
    <row r="339" spans="1:1" ht="26.4" x14ac:dyDescent="0.25">
      <c r="A339" s="184" t="s">
        <v>592</v>
      </c>
    </row>
    <row r="340" spans="1:1" ht="26.4" x14ac:dyDescent="0.25">
      <c r="A340" s="184" t="s">
        <v>593</v>
      </c>
    </row>
    <row r="341" spans="1:1" ht="39.6" x14ac:dyDescent="0.25">
      <c r="A341" s="184" t="s">
        <v>594</v>
      </c>
    </row>
    <row r="342" spans="1:1" x14ac:dyDescent="0.25">
      <c r="A342" s="185"/>
    </row>
    <row r="344" spans="1:1" ht="15" x14ac:dyDescent="0.25">
      <c r="A344" s="183" t="s">
        <v>595</v>
      </c>
    </row>
    <row r="345" spans="1:1" x14ac:dyDescent="0.25">
      <c r="A345" s="186"/>
    </row>
    <row r="346" spans="1:1" ht="26.4" x14ac:dyDescent="0.25">
      <c r="A346" s="187" t="s">
        <v>596</v>
      </c>
    </row>
    <row r="347" spans="1:1" ht="26.4" x14ac:dyDescent="0.25">
      <c r="A347" s="184" t="s">
        <v>597</v>
      </c>
    </row>
    <row r="348" spans="1:1" x14ac:dyDescent="0.25">
      <c r="A348" s="184" t="s">
        <v>598</v>
      </c>
    </row>
    <row r="349" spans="1:1" ht="26.4" x14ac:dyDescent="0.25">
      <c r="A349" s="184" t="s">
        <v>599</v>
      </c>
    </row>
    <row r="350" spans="1:1" x14ac:dyDescent="0.25">
      <c r="A350" s="184" t="s">
        <v>600</v>
      </c>
    </row>
    <row r="351" spans="1:1" ht="26.4" x14ac:dyDescent="0.25">
      <c r="A351" s="184" t="s">
        <v>601</v>
      </c>
    </row>
    <row r="352" spans="1:1" ht="26.4" x14ac:dyDescent="0.25">
      <c r="A352" s="184" t="s">
        <v>602</v>
      </c>
    </row>
    <row r="353" spans="1:1" ht="39.6" x14ac:dyDescent="0.25">
      <c r="A353" s="184" t="s">
        <v>603</v>
      </c>
    </row>
    <row r="354" spans="1:1" ht="79.2" x14ac:dyDescent="0.25">
      <c r="A354" s="184" t="s">
        <v>604</v>
      </c>
    </row>
    <row r="355" spans="1:1" ht="26.4" x14ac:dyDescent="0.25">
      <c r="A355" s="184" t="s">
        <v>605</v>
      </c>
    </row>
    <row r="356" spans="1:1" x14ac:dyDescent="0.25">
      <c r="A356" s="184" t="s">
        <v>606</v>
      </c>
    </row>
    <row r="357" spans="1:1" ht="26.4" x14ac:dyDescent="0.25">
      <c r="A357" s="184" t="s">
        <v>607</v>
      </c>
    </row>
    <row r="358" spans="1:1" x14ac:dyDescent="0.25">
      <c r="A358" s="184" t="s">
        <v>608</v>
      </c>
    </row>
    <row r="360" spans="1:1" x14ac:dyDescent="0.25">
      <c r="A360" s="184" t="s">
        <v>609</v>
      </c>
    </row>
    <row r="361" spans="1:1" ht="26.4" x14ac:dyDescent="0.25">
      <c r="A361" s="184" t="s">
        <v>610</v>
      </c>
    </row>
    <row r="362" spans="1:1" ht="39.6" x14ac:dyDescent="0.25">
      <c r="A362" s="184" t="s">
        <v>611</v>
      </c>
    </row>
    <row r="363" spans="1:1" ht="26.4" x14ac:dyDescent="0.25">
      <c r="A363" s="184" t="s">
        <v>612</v>
      </c>
    </row>
    <row r="364" spans="1:1" ht="39.6" x14ac:dyDescent="0.25">
      <c r="A364" s="184" t="s">
        <v>613</v>
      </c>
    </row>
    <row r="368" spans="1:1" x14ac:dyDescent="0.25">
      <c r="A368" s="184" t="s">
        <v>614</v>
      </c>
    </row>
    <row r="369" spans="1:1" ht="26.4" x14ac:dyDescent="0.25">
      <c r="A369" s="184" t="s">
        <v>615</v>
      </c>
    </row>
    <row r="370" spans="1:1" ht="26.4" x14ac:dyDescent="0.25">
      <c r="A370" s="184" t="s">
        <v>616</v>
      </c>
    </row>
    <row r="371" spans="1:1" x14ac:dyDescent="0.25">
      <c r="A371" s="184" t="s">
        <v>617</v>
      </c>
    </row>
    <row r="372" spans="1:1" x14ac:dyDescent="0.25">
      <c r="A372" s="184" t="s">
        <v>618</v>
      </c>
    </row>
    <row r="373" spans="1:1" ht="26.4" x14ac:dyDescent="0.25">
      <c r="A373" s="184" t="s">
        <v>619</v>
      </c>
    </row>
    <row r="374" spans="1:1" x14ac:dyDescent="0.25">
      <c r="A374" s="184" t="s">
        <v>617</v>
      </c>
    </row>
    <row r="375" spans="1:1" x14ac:dyDescent="0.25">
      <c r="A375" s="184" t="s">
        <v>620</v>
      </c>
    </row>
    <row r="376" spans="1:1" ht="26.4" x14ac:dyDescent="0.25">
      <c r="A376" s="184" t="s">
        <v>621</v>
      </c>
    </row>
    <row r="377" spans="1:1" x14ac:dyDescent="0.25">
      <c r="A377" s="184" t="s">
        <v>617</v>
      </c>
    </row>
    <row r="378" spans="1:1" x14ac:dyDescent="0.25">
      <c r="A378" s="184" t="s">
        <v>622</v>
      </c>
    </row>
    <row r="379" spans="1:1" x14ac:dyDescent="0.25">
      <c r="A379" s="184" t="s">
        <v>623</v>
      </c>
    </row>
    <row r="380" spans="1:1" ht="26.4" x14ac:dyDescent="0.25">
      <c r="A380" s="184" t="s">
        <v>624</v>
      </c>
    </row>
    <row r="381" spans="1:1" ht="26.4" x14ac:dyDescent="0.25">
      <c r="A381" s="184" t="s">
        <v>625</v>
      </c>
    </row>
    <row r="382" spans="1:1" ht="26.4" x14ac:dyDescent="0.25">
      <c r="A382" s="184" t="s">
        <v>626</v>
      </c>
    </row>
    <row r="383" spans="1:1" ht="26.4" x14ac:dyDescent="0.25">
      <c r="A383" s="184" t="s">
        <v>627</v>
      </c>
    </row>
    <row r="384" spans="1:1" ht="52.8" x14ac:dyDescent="0.25">
      <c r="A384" s="184" t="s">
        <v>628</v>
      </c>
    </row>
    <row r="385" spans="1:2" ht="66" x14ac:dyDescent="0.25">
      <c r="A385" s="184" t="s">
        <v>629</v>
      </c>
    </row>
    <row r="386" spans="1:2" ht="118.8" x14ac:dyDescent="0.25">
      <c r="A386" s="184" t="s">
        <v>630</v>
      </c>
    </row>
    <row r="387" spans="1:2" x14ac:dyDescent="0.25">
      <c r="A387" s="184" t="s">
        <v>617</v>
      </c>
    </row>
    <row r="388" spans="1:2" x14ac:dyDescent="0.25">
      <c r="A388" s="184" t="s">
        <v>631</v>
      </c>
      <c r="B388" s="184"/>
    </row>
    <row r="389" spans="1:2" ht="26.4" x14ac:dyDescent="0.25">
      <c r="A389" s="184" t="s">
        <v>647</v>
      </c>
      <c r="B389" s="184" t="s">
        <v>632</v>
      </c>
    </row>
    <row r="390" spans="1:2" ht="92.4" x14ac:dyDescent="0.25">
      <c r="A390" s="184" t="s">
        <v>648</v>
      </c>
      <c r="B390" s="184" t="s">
        <v>633</v>
      </c>
    </row>
    <row r="391" spans="1:2" x14ac:dyDescent="0.25">
      <c r="A391" s="165" t="s">
        <v>634</v>
      </c>
      <c r="B391" s="184"/>
    </row>
    <row r="392" spans="1:2" x14ac:dyDescent="0.25">
      <c r="A392" s="184" t="s">
        <v>617</v>
      </c>
      <c r="B392" s="184"/>
    </row>
    <row r="393" spans="1:2" ht="15.6" x14ac:dyDescent="0.25">
      <c r="A393" s="184" t="s">
        <v>649</v>
      </c>
      <c r="B393" s="184" t="s">
        <v>635</v>
      </c>
    </row>
    <row r="394" spans="1:2" ht="92.4" x14ac:dyDescent="0.25">
      <c r="A394" s="184" t="s">
        <v>636</v>
      </c>
    </row>
    <row r="395" spans="1:2" x14ac:dyDescent="0.25">
      <c r="A395" s="184" t="s">
        <v>617</v>
      </c>
    </row>
    <row r="396" spans="1:2" x14ac:dyDescent="0.25">
      <c r="A396" s="184" t="s">
        <v>637</v>
      </c>
    </row>
    <row r="397" spans="1:2" ht="39.6" x14ac:dyDescent="0.25">
      <c r="A397" s="184" t="s">
        <v>638</v>
      </c>
      <c r="B397" s="184"/>
    </row>
    <row r="398" spans="1:2" x14ac:dyDescent="0.25">
      <c r="A398" s="184" t="s">
        <v>617</v>
      </c>
      <c r="B398" s="184"/>
    </row>
    <row r="399" spans="1:2" x14ac:dyDescent="0.25">
      <c r="A399" s="184" t="s">
        <v>639</v>
      </c>
      <c r="B399" s="184"/>
    </row>
    <row r="400" spans="1:2" ht="28.2" x14ac:dyDescent="0.25">
      <c r="A400" s="184" t="s">
        <v>650</v>
      </c>
      <c r="B400" s="184" t="s">
        <v>651</v>
      </c>
    </row>
    <row r="401" spans="1:2" ht="28.2" x14ac:dyDescent="0.25">
      <c r="A401" s="184" t="s">
        <v>652</v>
      </c>
      <c r="B401" s="184" t="s">
        <v>653</v>
      </c>
    </row>
    <row r="402" spans="1:2" x14ac:dyDescent="0.25">
      <c r="A402" s="184" t="s">
        <v>617</v>
      </c>
      <c r="B402" s="184"/>
    </row>
    <row r="403" spans="1:2" x14ac:dyDescent="0.25">
      <c r="A403" s="184" t="s">
        <v>640</v>
      </c>
      <c r="B403" s="184"/>
    </row>
    <row r="404" spans="1:2" ht="15.6" x14ac:dyDescent="0.25">
      <c r="A404" s="184" t="s">
        <v>654</v>
      </c>
    </row>
    <row r="405" spans="1:2" ht="30.6" x14ac:dyDescent="0.25">
      <c r="A405" s="184" t="s">
        <v>655</v>
      </c>
    </row>
    <row r="406" spans="1:2" ht="15.6" x14ac:dyDescent="0.25">
      <c r="A406" s="184" t="s">
        <v>656</v>
      </c>
    </row>
    <row r="407" spans="1:2" ht="15.6" x14ac:dyDescent="0.25">
      <c r="A407" s="184" t="s">
        <v>657</v>
      </c>
    </row>
    <row r="408" spans="1:2" x14ac:dyDescent="0.25">
      <c r="A408" s="184" t="s">
        <v>617</v>
      </c>
    </row>
    <row r="409" spans="1:2" ht="39.6" x14ac:dyDescent="0.25">
      <c r="A409" s="184" t="s">
        <v>641</v>
      </c>
    </row>
    <row r="410" spans="1:2" ht="26.4" x14ac:dyDescent="0.25">
      <c r="A410" s="184" t="s">
        <v>642</v>
      </c>
    </row>
    <row r="411" spans="1:2" ht="60.6" x14ac:dyDescent="0.25">
      <c r="A411" s="184" t="s">
        <v>658</v>
      </c>
    </row>
    <row r="412" spans="1:2" ht="30.6" x14ac:dyDescent="0.25">
      <c r="A412" s="184" t="s">
        <v>659</v>
      </c>
    </row>
    <row r="413" spans="1:2" ht="30.6" x14ac:dyDescent="0.25">
      <c r="A413" s="184" t="s">
        <v>660</v>
      </c>
    </row>
    <row r="414" spans="1:2" ht="45.6" x14ac:dyDescent="0.25">
      <c r="A414" s="184" t="s">
        <v>661</v>
      </c>
    </row>
    <row r="415" spans="1:2" ht="30.6" x14ac:dyDescent="0.25">
      <c r="A415" s="184" t="s">
        <v>662</v>
      </c>
    </row>
    <row r="416" spans="1:2" ht="45.6" x14ac:dyDescent="0.25">
      <c r="A416" s="184" t="s">
        <v>663</v>
      </c>
    </row>
    <row r="417" spans="1:1" ht="45.6" x14ac:dyDescent="0.25">
      <c r="A417" s="184" t="s">
        <v>664</v>
      </c>
    </row>
    <row r="418" spans="1:1" ht="60.6" x14ac:dyDescent="0.25">
      <c r="A418" s="184" t="s">
        <v>665</v>
      </c>
    </row>
    <row r="419" spans="1:1" ht="90.6" x14ac:dyDescent="0.25">
      <c r="A419" s="184" t="s">
        <v>666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troskovnik ENERGETSKA OBNOVA</vt:lpstr>
      <vt:lpstr>troskovnik KONSTRUKCIJSKA OBNOV</vt:lpstr>
      <vt:lpstr>Rekapitulacija </vt:lpstr>
      <vt:lpstr>opci uvjeti</vt:lpstr>
      <vt:lpstr>'opci uvjeti'!Print_Area</vt:lpstr>
      <vt:lpstr>'Rekapitulacija '!Print_Area</vt:lpstr>
      <vt:lpstr>'troskovnik ENERGETSKA OBNOVA'!Print_Area</vt:lpstr>
      <vt:lpstr>'troskovnik KONSTRUKCIJSKA OBNOV'!Print_Area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2024-11-04T11:27:00Z</dcterms:modified>
</cp:coreProperties>
</file>